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mvmaquet\Documents\EE\Environnement\Réseau ODD\Journées réseau\Outil d'auto-évaluation\"/>
    </mc:Choice>
  </mc:AlternateContent>
  <xr:revisionPtr revIDLastSave="0" documentId="13_ncr:1_{352479E3-36F7-47C2-A4F9-93FF8AE80053}" xr6:coauthVersionLast="47" xr6:coauthVersionMax="47" xr10:uidLastSave="{00000000-0000-0000-0000-000000000000}"/>
  <bookViews>
    <workbookView xWindow="-108" yWindow="-108" windowWidth="23256" windowHeight="12456" tabRatio="596" xr2:uid="{A882D677-DE6D-4A41-9C0E-5EB06EC96B51}"/>
  </bookViews>
  <sheets>
    <sheet name="Guide d'utilisation" sheetId="14" r:id="rId1"/>
    <sheet name="Test ODD" sheetId="1" r:id="rId2"/>
    <sheet name="Lexique" sheetId="16" r:id="rId3"/>
    <sheet name="Résultats" sheetId="3" r:id="rId4"/>
    <sheet name="Listes" sheetId="2" state="hidden" r:id="rId5"/>
    <sheet name="Résultats intermédiaires (ODD)" sheetId="10" state="hidden" r:id="rId6"/>
    <sheet name="5 P's" sheetId="12"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 l="1"/>
  <c r="E55" i="1"/>
  <c r="D3" i="3"/>
  <c r="E11" i="1"/>
  <c r="E12" i="1"/>
  <c r="E14" i="1"/>
  <c r="E15" i="1"/>
  <c r="E16" i="1"/>
  <c r="E17" i="1"/>
  <c r="E18" i="1"/>
  <c r="E19" i="1"/>
  <c r="E21" i="1"/>
  <c r="E22" i="1"/>
  <c r="E23" i="1"/>
  <c r="E24" i="1"/>
  <c r="E26" i="1"/>
  <c r="E27" i="1"/>
  <c r="E28" i="1"/>
  <c r="E30" i="1"/>
  <c r="E31" i="1"/>
  <c r="E32" i="1"/>
  <c r="E34" i="1"/>
  <c r="E35" i="1"/>
  <c r="E36" i="1"/>
  <c r="E38" i="1"/>
  <c r="E39" i="1"/>
  <c r="E40" i="1"/>
  <c r="E41" i="1"/>
  <c r="E43" i="1"/>
  <c r="E44" i="1"/>
  <c r="E45" i="1"/>
  <c r="E46" i="1"/>
  <c r="E48" i="1"/>
  <c r="E49" i="1"/>
  <c r="E50" i="1"/>
  <c r="E51" i="1"/>
  <c r="E53" i="1"/>
  <c r="E54" i="1"/>
  <c r="E56" i="1"/>
  <c r="E57" i="1"/>
  <c r="E58" i="1"/>
  <c r="E60" i="1"/>
  <c r="E61" i="1"/>
  <c r="E62" i="1"/>
  <c r="E63" i="1"/>
  <c r="E64" i="1"/>
  <c r="E66" i="1"/>
  <c r="E67" i="1"/>
  <c r="E68" i="1"/>
  <c r="E70" i="1"/>
  <c r="F70" i="1" s="1"/>
  <c r="E72" i="1"/>
  <c r="E73" i="1"/>
  <c r="E75" i="1"/>
  <c r="E76" i="1"/>
  <c r="E77" i="1"/>
  <c r="E78" i="1"/>
  <c r="E80" i="1"/>
  <c r="E81" i="1"/>
  <c r="E82" i="1"/>
  <c r="E83" i="1"/>
  <c r="E84" i="1"/>
  <c r="E10" i="1"/>
  <c r="E8" i="1"/>
  <c r="E7" i="1"/>
  <c r="F80" i="1" l="1"/>
  <c r="F75" i="1"/>
  <c r="F72" i="1"/>
  <c r="F66" i="1"/>
  <c r="F60" i="1"/>
  <c r="F53" i="1"/>
  <c r="D9" i="3"/>
  <c r="D11" i="3" s="1"/>
  <c r="F30" i="1" l="1"/>
  <c r="F14" i="1"/>
  <c r="F21" i="1"/>
  <c r="F10" i="1"/>
  <c r="F26" i="1"/>
  <c r="C16" i="10"/>
  <c r="E89" i="1" l="1"/>
  <c r="C11" i="10"/>
  <c r="C15" i="10"/>
  <c r="C17" i="10"/>
  <c r="C18" i="10"/>
  <c r="C19" i="10"/>
  <c r="C14" i="10"/>
  <c r="C13" i="10"/>
  <c r="C12" i="10"/>
  <c r="C10" i="10"/>
  <c r="C9" i="10"/>
  <c r="C8" i="10"/>
  <c r="C7" i="10"/>
  <c r="C6" i="10"/>
  <c r="C5" i="10"/>
  <c r="C4" i="10"/>
  <c r="C3" i="10"/>
  <c r="B5" i="12"/>
  <c r="B6" i="12"/>
  <c r="F48" i="1"/>
  <c r="F43" i="1"/>
  <c r="F38" i="1"/>
  <c r="F34" i="1"/>
  <c r="F6" i="1"/>
  <c r="C87" i="1" l="1"/>
  <c r="C9" i="3" s="1"/>
  <c r="B2" i="12"/>
  <c r="B3" i="12"/>
  <c r="B4" i="12"/>
  <c r="E90" i="1" l="1"/>
  <c r="C10" i="3" s="1"/>
  <c r="C94" i="1" l="1"/>
  <c r="C1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tc={3F6452D8-CA84-4F32-9C2F-C0F2F53D2BDA}</author>
  </authors>
  <commentList>
    <comment ref="L2" authorId="0" shapeId="0" xr:uid="{3F6452D8-CA84-4F32-9C2F-C0F2F53D2BD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Ik zou niets in italique zetten, bemoeilijkt leesbaarheid.</t>
      </text>
    </comment>
  </commentList>
</comments>
</file>

<file path=xl/sharedStrings.xml><?xml version="1.0" encoding="utf-8"?>
<sst xmlns="http://schemas.openxmlformats.org/spreadsheetml/2006/main" count="296" uniqueCount="220">
  <si>
    <t>Score</t>
  </si>
  <si>
    <t>lijst score</t>
  </si>
  <si>
    <t>cijfer score</t>
  </si>
  <si>
    <t>Guide d'utilisation</t>
  </si>
  <si>
    <t>Test ODD</t>
  </si>
  <si>
    <r>
      <t xml:space="preserve">Le score total du projet sera calculé en bas de la feuille en fonction des résultats des différents ODD (5 points par ODD, pour un total de 85 points). Pour souligner l’importance des 3 principes de base du programme 2030, à savoir le principe de ne laisser personne de côté (« Leave no one behind » en anglais), des liens essentiels (« Interlinkages » en anglais) et des partenariats multipartites (« Multi-Stakeholder Partnerships » en anglais), le projet peut ensuite encore gagner des points supplémentaires pour chaque principe de base (5 points par principe pour un total de 15 points). Pour les principes « Ne laisser personne de côté » et « Liens essentiels », le score est calculé automatiquement, pour « Partenariats multipartites », </t>
    </r>
    <r>
      <rPr>
        <b/>
        <sz val="11"/>
        <color theme="1"/>
        <rFont val="Calibri"/>
        <family val="2"/>
        <scheme val="minor"/>
      </rPr>
      <t>il faut encoder un score sur la base d’une auto-évaluation sur la collaboration avec différents partenaires.</t>
    </r>
  </si>
  <si>
    <t>Vous obtiendrez alors un score total sur 100 points. Un projet avec des répercussions négatives ou neutres obtiendra un score de 54 ou moins (équivalent à un score de 3 pour les 17 ODD = 51, majoré d’un score de 3 pour les principes de base = 54). Ces scores seront affichés en rouge. Lorsqu’un projet obtient un score de 65 ou plus, il s’affichera en vert. Vous retrouverez également ces explications dans l’onglet « Résultats ».</t>
  </si>
  <si>
    <t>Résultats</t>
  </si>
  <si>
    <t>Cet onglet vous donne un aperçu des scores pour chaque ODD et du score total. Il va de soi qu’un projet spécifique lié a un ODD particulier obtiendra un meilleur score pour celui-ci et n’obtiendra pas ou peu de points pour les ODD qui ne sont pas ou peu pertinents pour le projet. 
Le score total doit être interprété comme la contribution du projet à l’ensemble des ODD et aux 3 principes de base du Programme 2030. Il représente donc une évaluation de la durabilité et du caractère exhaustif du projet.</t>
  </si>
  <si>
    <t>Suggestions d'amélioration</t>
  </si>
  <si>
    <t>Cet outil d’évaluation vous permettra de savoir dans quelle mesure votre projet est conforme aux ODD. Vous ne devez remplir que les cases vert clair vous-même, les autres colonnes contiennent des informations susceptibles de vous aider. Pour obtenir un score correct, veillez bien à répondre à toutes les affirmations, et ce, même si elles ne concernent pas votre projet.</t>
  </si>
  <si>
    <t>ODD</t>
  </si>
  <si>
    <t>Objectif</t>
  </si>
  <si>
    <t>Affirmations évaluatives</t>
  </si>
  <si>
    <t>Score par catégorie</t>
  </si>
  <si>
    <t>Score numérique</t>
  </si>
  <si>
    <t>Score moyen</t>
  </si>
  <si>
    <t>Justification</t>
  </si>
  <si>
    <t xml:space="preserve">Éliminer la pauvreté sous toutes ses formes et partout dans le monde. Diminuer de moitié le nombre de personnes qui vivent sous le seuil de pauvreté à l’échelle nationale. </t>
  </si>
  <si>
    <t>Des mesures sont prises pour assurer ou augmenter la participation des personnes qui vivent dans la pauvreté ou qui risquent de tomber dans la pauvreté.</t>
  </si>
  <si>
    <t xml:space="preserve">Le projet inclut des mesures structurelles de lutte contre la pauvreté. </t>
  </si>
  <si>
    <t>Éliminer la faim, assurer la sécurité alimentaire, améliorer la nutrition et promouvoir l’agriculture durable</t>
  </si>
  <si>
    <t xml:space="preserve">Le projet s’inscrit dans l’objectif d’une alimentation saine. </t>
  </si>
  <si>
    <t>Le projet contribue à diminuer la malnutrition ou l’obésité.</t>
  </si>
  <si>
    <t xml:space="preserve">Le projet accorde une attention particulière à la production durable des aliments, comme des circuits courts et des pratiques agricoles respectueuses de l’environnement. </t>
  </si>
  <si>
    <t>Permettre à tous de vivre en bonne santé et promouvoir le bien-être de tous à tout âge</t>
  </si>
  <si>
    <t xml:space="preserve">Le projet améliore l’accès aux soins de santé, par exemple en rendant les services, les médicaments et les vaccins accessibles et abordables. </t>
  </si>
  <si>
    <t>Le projet améliore la santé des enfants en bas âge ou des mères.</t>
  </si>
  <si>
    <t xml:space="preserve">Le projet porte une attention particulière à la santé mentale. </t>
  </si>
  <si>
    <t xml:space="preserve">Le projet diminue la consommation abusive de substances addictives comme la drogue et l’alcool. </t>
  </si>
  <si>
    <t xml:space="preserve">Le projet a une influence positive sur la qualité de l’air, de l’eau et du sol. </t>
  </si>
  <si>
    <t>Le projet diminue le risque d’accidents de la route (par exemple, l’exposition d’usagers faibles de la route au danger).</t>
  </si>
  <si>
    <t>Assurer l’accès de tous à une éducation de qualité, sur un pied d’égalité, et promouvoir les possibilités d’apprentissage tout au long de la vie</t>
  </si>
  <si>
    <t xml:space="preserve">Le projet favorise l’égalité d’accès à la garde d’enfants ou à l’éducation, indépendamment du sexe, de l’origine, de la religion, du handicap ou du milieu socio-économique. </t>
  </si>
  <si>
    <t>Le projet augmente les chances de réussite des élèves dans l’enseignement.</t>
  </si>
  <si>
    <t xml:space="preserve">Le projet renforce les compétences dont les jeunes ou les adultes ont besoin sur le marché de l’emploi. </t>
  </si>
  <si>
    <t>Parvenir à l’égalité des sexes et autonomiser toutes les femmes et les filles</t>
  </si>
  <si>
    <t>Le projet réduit les violences ou les discriminations de genre (à l’encontre des femmes ou de la communauté LGBTIQ).</t>
  </si>
  <si>
    <t>Le projet encourage le leadership féminin.</t>
  </si>
  <si>
    <t xml:space="preserve">Le projet tient compte des travaux domestiques non rémunérés (par exemple, les tâches ménagères, les soins informels et la garde d’enfants). </t>
  </si>
  <si>
    <t>Garantir l’accès de tous à l’eau et à l’assainissement et assurer une gestion durable des ressources en eau</t>
  </si>
  <si>
    <t>Le projet favorise l’accès à l’eau potable de façon sûre et abordable.</t>
  </si>
  <si>
    <t>Le projet contribue à un équipement sanitaire convenable (par exemple, des toilettes publiques accessibles).</t>
  </si>
  <si>
    <t>Le projet contribue à une gestion durable de l’eau (par exemple, utiliser l’eau de façon optimale, favoriser la qualité de l’eau, empêcher la pollution de l’eau, protéger les écosystèmes liés à l’eau).</t>
  </si>
  <si>
    <t>Garantir l’accès de tous à des services énergétiques fiables, durables et modernes à un coût abordable</t>
  </si>
  <si>
    <t>Le projet augmente l’accès à des services énergétiques fiables, modernes et abordables.</t>
  </si>
  <si>
    <t>Le projet augmente la part d’énergie renouvelable dans le mix énergétique.</t>
  </si>
  <si>
    <t>Des mesures sont prises pour favoriser l’efficacité énergétique.</t>
  </si>
  <si>
    <t>Promouvoir une croissance économique soutenue, partagée et durable, le plein emploi productif et un travail décent pour tous</t>
  </si>
  <si>
    <t xml:space="preserve">Le projet soutient l’entrepreneuriat ou la création d’emplois décents (ici ou ailleurs). </t>
  </si>
  <si>
    <t xml:space="preserve">Le projet contribue au tourisme durable (par exemple, des produits locaux, la culture locale, la création d’emplois locaux). </t>
  </si>
  <si>
    <t>Bâtir une infrastructure résiliente, promouvoir une industrialisation durable qui profite à tous et encourager l’innovation</t>
  </si>
  <si>
    <t xml:space="preserve">Le projet se concentre sur la diversification, la modernisation technologique, les technologies respectueuses de l’environnement ou l’innovation. </t>
  </si>
  <si>
    <t>Le projet contribue à la recherche scientifique.</t>
  </si>
  <si>
    <t>Le projet augmente l’accès à l’information qualitative payante et à la technologie de communication (par exemple, Internet, les smartphones, les compétences numériques).</t>
  </si>
  <si>
    <t>Réduire les inégalités dans les pays et d’un pays à l’autre</t>
  </si>
  <si>
    <t xml:space="preserve">Les services issus du projet sont accessibles à tous, peu importe l’âge, le genre, l’origine ethnique, la confession religieuse, le handicap ou le statut socio-économique. </t>
  </si>
  <si>
    <t xml:space="preserve">Le projet vise à éliminer les inégalités, par exemple en luttant contre les pratiques discriminatoires ou en instaurant des mesures ou des pratiques qui favorisent l’égalité. </t>
  </si>
  <si>
    <t xml:space="preserve">Le projet favorise une migration et une intégration sûre et responsable. </t>
  </si>
  <si>
    <t>Faire en sorte que les villes et les établissements humains soient ouverts à tous, sûrs, résilients et durables</t>
  </si>
  <si>
    <t xml:space="preserve">Le projet favorise l’accès à un logement adéquat, sûr et abordable. </t>
  </si>
  <si>
    <t>Le projet favorise l’accès à des moyens de transport abordables et durables (par exemple, le développement des transports en commun, les systèmes de partage, les bornes de recharge).</t>
  </si>
  <si>
    <t xml:space="preserve">Le projet met tout en œuvre pour rendre les espaces publics plus sûrs, plus inclusifs, plus accessibles et plus verts. </t>
  </si>
  <si>
    <t>Le projet renforce les plans de développement dans le but de favoriser la connexion entre ville et campagne à l’échelle nationale et régionale.</t>
  </si>
  <si>
    <t>Le projet contribue à la protection du patrimoine culturel et naturel.</t>
  </si>
  <si>
    <t>Établir des modes de consommation et de production durables</t>
  </si>
  <si>
    <t xml:space="preserve">Le projet tient compte de la gestion durable et de l’utilisation efficace des ressources naturelles, par exemple dans la chaîne d’approvisionnement des produits utilisés. </t>
  </si>
  <si>
    <t xml:space="preserve">Des mesures sont prises pour limiter les pertes et le gaspillage alimentaire et des efforts sont fournis pour (continuer à) développer la stratégie alimentaire locale. </t>
  </si>
  <si>
    <t>Le projet contribue à la gestion efficace des déchets et à la réduction de la quantité de déchets par le biais de la prévention, la diminution, le recyclage ou la réutilisation.</t>
  </si>
  <si>
    <t xml:space="preserve">Les entreprises sont encouragées à utiliser des pratiques durables ou à établir des rapports de durabilité. </t>
  </si>
  <si>
    <t>Des critères de durabilité (sociaux et écologiques) sont inclus dans les marchés publics dans le cadre du projet.</t>
  </si>
  <si>
    <t>Prendre d’urgence des mesures pour lutter contre les changements climatiques et leurs répercussions</t>
  </si>
  <si>
    <t>Le projet entend réduire les émissions de CO2.</t>
  </si>
  <si>
    <t xml:space="preserve">Le projet renforce la sensibilisation sur les changements climatiques. </t>
  </si>
  <si>
    <t>Conserver et exploiter de manière durable les océans, les mers et les ressources marines aux fins du développement durable</t>
  </si>
  <si>
    <t>Préserver et restaurer les écosystèmes terrestres, en veillant à les exploiter de façon durable, gérer durablement les forêts, lutter contre la désertification, enrayer et inverser le processus de dégradation des sols et mettre fin à l’appauvrissement de la biodiversité</t>
  </si>
  <si>
    <t xml:space="preserve">Le projet contribue à la protection et à la gestion durable des écosystèmes terrestres comme les forêts et les montagnes. </t>
  </si>
  <si>
    <t xml:space="preserve">Le projet a des effets positifs sur la biodiversité. </t>
  </si>
  <si>
    <t>Promouvoir l’avènement de sociétés pacifiques et inclusives aux fins du développement durable, assurer l’accès de tous à la justice et mettre en place, à tous les niveaux, des institutions efficaces, responsables et ouvertes à tous</t>
  </si>
  <si>
    <t xml:space="preserve">Le projet renforce la sécurité ou réduit la violence. </t>
  </si>
  <si>
    <t xml:space="preserve">Le projet contribue à la transparence et à l’efficacité des services et de la communication au guichet physique ou numérique. </t>
  </si>
  <si>
    <t>Le projet est présenté et mis en œuvre de manière inclusive et participative.</t>
  </si>
  <si>
    <t xml:space="preserve">Le projet favorise la diversité au sein de la direction, politique ou administrative. </t>
  </si>
  <si>
    <t>Renforcer les moyens de mettre en œuvre le partenariat mondial pour le développement et le revitaliser</t>
  </si>
  <si>
    <t>Le projet contribue au renforcement des capacités des pays du Sud.</t>
  </si>
  <si>
    <t>Le projet améliore la cohérence politique du développement durable.</t>
  </si>
  <si>
    <t>Des partenariats internes et externes au projet sont conclus entre les domaines publics, privés et communautaires.</t>
  </si>
  <si>
    <t>Score total (/85)</t>
  </si>
  <si>
    <t>Principes de base</t>
  </si>
  <si>
    <t>Si le projet obtient un bon score (&gt;3) aux affirmations relatives au principe « Ne laisser personne de côté », il reçoit des points supplémentaires pour ce principe de base.</t>
  </si>
  <si>
    <t>Si le projet obtient un bon score (&gt;3) pour chacun des 5 piliers du développement durable (population, prospérité, planète, paix et partenariat), il reçoit des points supplémentaires pour le principe concerné.</t>
  </si>
  <si>
    <t>Si le projet prévoit une collaboration avec plusieurs partenaires, il reçoit des points supplémentaires pour ce principe. Le projet est-il organisé en collaboration avec des parties prenantes internes (comme les différents services de la ville) et des parties prenantes externes (comme des entreprises des organisations, des comités consultatifs, des sociétés civiles, des acteurs internationaux) ? Plusieurs partenaires différents collaborent-ils, quelle est l’ampleur de cette collaboration ? Sur la base d’une auto-évaluation, donnez un score de 1 à 5 où 1 signifie qu’il n’y a pas ou presque pas de travail effectué en collaboration avec les partenaires, et 5 qu’il s’agit d’une initiative multipartite.</t>
  </si>
  <si>
    <t>Score total (/100)</t>
  </si>
  <si>
    <t>Informations supplémentaires</t>
  </si>
  <si>
    <t>La lutte contre la pauvreté comprend la réalisation de droits fondamentaux et vise tous les domaines de la vie. Le projet contribue à la lutte contre la pauvreté structurelle en créant plus d’emplois, en améliorant l’enseignement, les soins de santé et la sécurité sociale. Ces compétences sont, pour la plupart, du ressort du gouvernement flamand. Cependant, les villes et les communes peuvent également porter leur pierre à l’édifice et jouent un rôle essentiel dans la mise en place de mesures d’accompagnement pour lutter contre la pauvreté. Elles peuvent soulager les personnes qui vivent dans la pauvreté et créer des conditions favorables à une amélioration de leur qualité de vie. Le principe « Ne laisser personne de côté » est au cœur des ODD et les autorités locales contribuent grandement à sa mise en œuvre. Elles sont les mieux placées pour identifier rapidement les problèmes, travailler de manière proactive et organiser des services accessibles et ouverts. La lutte contre la pauvreté n’est efficace qu’avec la participation des personnes qui vivent dans la pauvreté, c’est pourquoi les autorités locales jouent également un rôle important.</t>
  </si>
  <si>
    <t>Elles sont nécessaires pour assurer l’accès à une alimentation abordable et saine et pour soutenir les petites exploitations agricoles durables et créatives. Elles peuvent renforcer le circuit court en facilitant une bonne connexion entre les zones résidentielles en tant que points de vente et les producteurs locaux de la campagne environnante. Ce qui augmente l’accès à une alimentation saine et abordable et permet d’offrir un salaire juste aux producteurs (agricoles) locaux. En ce qui concerne les thèmes comme l’agriculture urbaine, les circuits courts, le commerce équitable et les pertes alimentaires, des partenariats divers et larges peuvent être établis avec les acteurs locaux, tels que les agriculteurs (biologiques), les supermarchés, les écoles, les crèches, les centres de soins résidentiels, l’économie sociale, les organisations de la société civile, etc. De cette manière, les gouvernements locaux contribuent à la transition globale vers des systèmes alimentaires agroécologiques visée par cet objectif.</t>
  </si>
  <si>
    <t>Cet objectif concerne aussi bien le bien-être physique que le bien-être moral. Les domaines d’actions spécifiques incluent la mortalité infantile et maternelle, la consommation d’alcool et de drogues, la santé mentale, les accidents de la route, la qualité de l’air et la sensibilisation aux maladies contagieuses. Il vise à concevoir et à ancrer une approche intégrale. En effet, la santé est une question de bien-être physique, mental, économique et social et recoupe donc de nombreux domaines d’action tels que l’énergie, la pauvreté, le logement, le climat, la jeunesse, l’éducation, les loisirs et les inégalités. Des politiques réfléchies en matière d’aménagement du territoire et de transports publics pourraient donc réduire les accidents de la route, améliorer la qualité de l’air et promouvoir des modes de vie durables. Étant donné que l’écart en matière de santé ne cesse de se creuser, il est nécessaire d’adopter une approche globale en mettant l’accent sur les groupes vulnérables. À cette fin, il convient d’établir une collaboration étroite entre les services et avec différents acteurs, tels que les centres de services locaux, les services d’aide à domicile, les sociétés de logement social, les écoles, les « Logo » (service public flamand qui regroupe des services publics et organisations autour de la promotion de la santé) et les organisations disposant d’une expertise spécifique (comme la lutte contre l’alcool et les drogues, la prévention du suicide, le « Kom-op-tegen-kanker » [organisation flamande pour la lutte contre le cancer], le « Centra voor Geestelijke Gezondheidszorg » [équivalent flamand des services de santé mentale ou SSM], le « Vlaams Instituut Gezond Leven » [Institut flamand pour une vie saine] ASBL…).</t>
  </si>
  <si>
    <t>Les garçons et les filles peuvent accéder librement à l’enseignement primaire et secondaire et ont l’opportunité de poursuivre leurs études. L’enseignement technique, professionnel et universitaire doit être libre d’accès, indépendamment du genre ou de l’origine. Tous les élèves acquièrent des connaissances, des compétences et des attitudes en matière de développement durable, de droits de l’homme, de diversité culturelle et de citoyenneté mondiale. Les établissements scolaires sont adaptés aux enfants et aux personnes souffrant de handicap. Les autorités locales sont des acteurs relativement modestes dans le paysage éducatif flamand, mais elles jouent un rôle complémentaire important grâce à la proximité des écoles primaires communales, aux mesures éducatives d’accompagnement et à l’organisation de la garde d’enfants. En outre, l’enseignement renforce la politique de bien-être locale. L’enseignement doit servir de tremplin pour l’égalité sociale, car il contribue à la participation et à l’émancipation des jeunes. Les jeunes aussi bien que les adultes doivent pouvoir acquérir des compétences pertinentes. L’apprentissage tout au long de la vie n’est pas un luxe, mais une nécessité absolue pour réussir dans la vie professionnelle. Le monde évolue rapidement, ce qui signifie que le contenu des emplois et les qualifications professionnelles changent constamment. L’éducation joue un rôle déterminant en matière de progrès social et les gouvernements locaux devraient lui accorder plus d’importance.</t>
  </si>
  <si>
    <t>Nous devons en finir avec l’inégalité entre les sexes : le plafond de verre, l’écart de rémunération et la violence sexiste. Les femmes, comme les hommes, ont droit à des soins de santé de qualité, à des informations sur la sexualité et la reproduction et à la participation pleine et effective à tous les niveaux de décision. La poursuite de l’égalité des sexes est un objectif à atteindre à tous les niveaux ou domaines de la politique. Toutefois, les autorités locales font office de modèle en tant qu’autorité de première ligne. L’intégration des genres et la budgétisation en fonction des genres constituent des moyens rapides pour atteindre l’ODD numéro 5. L’aménagement du territoire et la politique policière sont des domaines clés pour endiguer les violences sexistes. La collaboration et le dialogue avec des associations féminines, des comités de quartier, la police et les CPAS sont un atout.</t>
  </si>
  <si>
    <t>Ces objectifs visent une gestion de l’eau durable et un accès universel à l’eau potable et à un équipement sanitaire. La qualité de l’eau doit être améliorée, entre autres, en diminuant la pollution, en mettant un terme au déversement de produits chimiques et en réduisant de moitié la quantité d’eaux usées. La pénurie d’eau doit être prise en charge. Une gestion durable de l’eau exige une approche intégrale en matière d’eau potable, de gestion des bassins fluviaux et d’aménagement du territoire aussi bien dans les villes que dans les campagnes. Les autorités locales sont responsables des cours d’eau de troisième catégorie, de la gestion des voies hydrauliques du domaine public et des voies hydrauliques communales. Elles collectent elles-mêmes ou par l’intermédiaire d’un gestionnaire d’égouts, les eaux usées des ménages. Les communes sont également responsables de la prise d’initiative par rapport à l’élaboration de plans de lutte contre l’érosion et de la délivrance de permis d’urbanisme et d’environnement, ainsi que des tests servant à déterminer si un endroit est adapté à la construction, en ce qui concerne les risques d’inondations et la gestion des eaux. Les autorités locales sont donc des partenaires majeurs dans un vaste réseau d’acteurs avec lesquels elles coopèrent : les départements et agences de l’autorité flamande (Environnement, Mobilité et Travaux publics, Agriculture et Pêche), les provinces, les intercommunales, les polders et aqueducs, les sociétés d’eau potable, les paysages régionaux, les organisations de la société civile (Natuurpunt, Boerenbond, VOKA), etc.</t>
  </si>
  <si>
    <t>Tout le monde a accès à l’énergie moderne, abordable et durable. L’énergie doit être produite de manière plus efficace et doit également davantage provenir de sources renouvelables. Les autorités locales peuvent créer les conditions pour la transition vers une énergie durable grâce à leurs investissements dans les infrastructures de ligne. Cependant, en augmentant le rendement énergétique de leur parc immobilier et en utilisant des critères de durabilité dans leurs politiques d’achat, les autorités locales contribuent aussi directement à l’ODD 7 et donnent également le bon exemple. Par ailleurs, elles peuvent réaliser d’importants gains d’efficacité et réduire les émissions de gaz à effet de serre grâce à des technologies intelligentes dans leurs politiques d’aménagement du territoire et de mobilité. En outre, les autorités locales jouent un rôle déterminant dans la détection de la pauvreté en énergie et la suggestion de solutions.</t>
  </si>
  <si>
    <t>La croissance économique ne doit jamais porter préjudice à l’environnement ou aux conditions de vie de la population. Garantir des conditions de travail sûres et les droits du travail, réduire le chômage des jeunes, stimuler l’esprit d’entreprise et éradiquer l’esclavage, le travail forcé et le travail des enfants sont des domaines d’action prioritaires. Cet objectif comprend également le tourisme durable qui promeut les produits de la région, la culture locale et crée de l’emploi. Les autorités locales peuvent jouer le rôle de coordinateur en rassemblant et en dirigeant des partenaires au sein de la commune. En tant que facilitateur, elles peuvent promouvoir un environnement favorable aux entreprises, par exemple par le biais de subventions ou d’un guichet d’entreprises. Les communes peuvent également jouer un rôle moteur en fixant des obligations et des interdictions. Le renforcement du tissu économique local et l’investissement dans des centres commerciaux attrayants confèrent à votre commune une image positive, tandis que les commerces de proximité assurent un contact privilégié avec les habitants. Des emplois locaux en suffisance permettent à vos habitants de travailler dans leur propre région et attirent également de nouveaux résidents. Le niveau d’activité de la population contribue à alimenter les caisses de la commune et augmente la marge de manœuvre de la politique financière ainsi que l’habitabilité de la commune.</t>
  </si>
  <si>
    <t>Une économie forte et le bien-être social reposent sur une infrastructure solide et résiliente. Une connexion Internet pour tous, la recherche et le développement et une industrie durable sont des domaines d’action clés de cet objectif. Des investissements publics et privés sont nécessaires pour réaliser la transition écologique nécessaire dans l’industrie, mais aussi pour permettre à chacun d’accéder à des infrastructures, des services et des produits de base de qualité. Les autorités locales représentent environ la moitié des investissements publics dans les infrastructures en Flandre. Elles jouent donc un rôle important dans l’équipement et l’entretien des infrastructures pour la mobilité, l’énergie, les TIC, l’enseignement, le sport, la culture, les soins de santé, le logement (social), l’assainissement, l’industrie, etc. En plus des investissements, l’organisation et la connexion intelligente de ces infrastructures sont indispensables pour progresser dans la réalisation d’autres ODD.</t>
  </si>
  <si>
    <t>Nous devons réduire les inégalités dans les pays et d’un pays à l’autre. En luttant contre les inégalités entre les citoyens sur leur territoire, les autorités locales contribuent à réduire les inégalités au niveau de la Belgique. Cet objectif concerne l’inclusion sociale, économique et politique et la garantie de l’égalité des chances et les autorités locales jouent un rôle essentiel en la matière. Elles offrent plus de 1500 services à leurs citoyens, allant de l’état civil aux bibliothèques, en passant par le sport, la culture, les arts, les permis, etc. En rendant ces services accessibles afin d’atteindre les groupes vulnérables et les minorités, elles apportent une contribution importante à l’ODD 10. Elles concrétisent également le principe de base « Ne laisser personne de côté » du Programme 2030 en luttant contre la discrimination, en favorisant la diversité culturelle, en rendant les espaces publics inclusifs, en soutenant la cohésion sociale, en encourageant la participation des minorités, des groupes vulnérables, des personnes âgées et des personnes handicapées, etc.</t>
  </si>
  <si>
    <t>Cet objectif interpelle directement les autorités locales sur le rôle qu’elles jouent dans le Programme 2030 et est lié à tous les autres ODD. Les principaux domaines d’action sont l’accès universel à un logement sûr, de qualité et abordable et aux services de base, les espaces verts et publics, la protection du patrimoine culturel, la sécurité routière et les transports en commun, la réduction des émissions de gaz à effet de serre en milieu urbain et la gestion durable des déchets. Les communes rurales sont confrontées à un certain nombre de défis spécifiques, tels que le maintien de la viabilité du centre des villages, la préservation des espaces ouverts et l’établissement de bonnes liaisons vers les villes.</t>
  </si>
  <si>
    <t>Chaque fois que nous mangeons, buvons, achetons un produit ou que nous entreprenons la moindre action, nous altérons involontairement notre environnement. Ici ou ailleurs. Partout dans le monde, les citoyens doivent être sensibilisés à un mode de vie plus durable : consommer moins, mieux et différemment, de manière à réduire notre empreinte écologique. La gestion durable et l’utilisation efficace des ressources, la réduction de la pollution, la diminution du gaspillage alimentaire et la production de moins de déchets grâce à la prévention et au recyclage sont des domaines d’action clé de l’ODD 12. Les autorités locales jouent un rôle essentiel dans plusieurs de ces aspects. La politique en matière de déchets est donc l’une de leurs tâches principales et elles constituent des partenaires indispensables dans la mise en œuvre des réglementations européennes (par exemple, la directive européenne 2008/98/CE) et flamandes (par exemple, le décret flamand sur les matériaux, VLAREMA) en matière de gestion des déchets. Pour la gestion des déchets ménagers, 297 des 300 communes flamandes collaborent au sein d’associations intercommunales de déchets. Ces partenariats intercommunaux encouragent la réduction et la réutilisation des déchets, organisent leur collecte et leur traitement, et exploitent des parcs à conteneurs. En outre, les autorités locales peuvent également s’engager dans une politique d’achats durables, soutenir des initiatives en matière d’économie circulaire ou déployer une stratégie alimentaire locale.</t>
  </si>
  <si>
    <t>Les conséquences du changement climatique sont de plus en plus visibles dans le monde entier. Des mesures de réduction des émissions de CO2 (atténuation) et l’aménagement d’un territoire résistant au climat, combiné à des mesures de lutte contre les inondations, la sécheresse et le stress thermique (adaptation), sont plus que jamais nécessaires. Les citoyens doivent prendre conscience de l’urgence de la situation. Les autorités locales peuvent apporter une contribution considérable dans tous ces domaines. Les cadres internationaux tels que la Convention européenne des maires pour le climat et l’énergie constituent un guide pour l’élaboration d’une politique climatique locale.</t>
  </si>
  <si>
    <t>Les mers et les océans sont en danger et doivent être protégés. La surpêche, le gaspillage et la pêche illégale vont à l’encontre d’une politique durable. Notre gestion de l’eau, des eaux usées et des déchets terrestres joue un rôle essentiel dans la protection des mers et des océans. Ce sont principalement les dix communes côtières qui sont responsables de la gestion maritime en collaboration avec les autorités flamandes (et fédérales). Cependant, toutes les autres communes, ainsi que les différents acteurs responsables de la gestion des eaux et des déchets terrestres, ont également un rôle clé à jouer dans la protection des mers et des océans, notamment par le biais de leurs politiques locales en matière de gestion des eaux usées, de déchets sauvages et de code de la construction.</t>
  </si>
  <si>
    <t>Les écosystèmes terrestres tels que les forêts, les marais et les montagnes doivent être protégés, et restaurés s’ils sont déjà dégradés. La conservation de la biodiversité est une priorité. La lutte contre la dégradation des sols et la désertification mérite également une attention immédiate. Les autorités locales jouent un rôle complémentaire important dans la politique de gestion de la nature et des forêts en Flandre, notamment par le biais des « paysages régionaux » (regionale landschappen/RL), des associations collaboratives d’au moins trois communes qui unissent leurs forces à celles des associations locales pour travailler au développement de la nature et des paysages. L’influence des autorités locales sur l’ODD 15 peut être variée, allant du renforcement de la flore et de la faune locales à la vérification des plans de construction pour les dommages environnementaux ou à une politique locale visant à préserver les arbres.</t>
  </si>
  <si>
    <t>La paix, la sécurité et la protection juridique sont essentielles pour créer un monde meilleur. De même, la protection des enfants contre les abus ou la maltraitance et la lutte contre la corruption entrent également en ligne de compte. Les gens ont droit à une administration compétente et équitable à tous les niveaux. Les autorités locales peuvent apporter d’importantes contributions à une société sûre, inclusive et juste, notamment en garantissant un processus décisionnel participatif et représentatif, en assurant l’ordre et la sécurité, en veillant à l’intégrité de la gouvernance et en optimisant l’accès (numérique) à l’information. Les autorités locales ont un rôle majeur à jouer, surtout lorsqu’il s’agit de services publics de grande envergure.</t>
  </si>
  <si>
    <t xml:space="preserve">L’ONU exige davantage de collaboration entre les entreprises, les gouvernements, les citoyens et les organisations, mais aussi entre tous les acteurs concernés. La technologie, le partage des connaissances, le commerce, la finance et les données sont les clés d’un développement durable. La mission de renforcement des moyens d’exécution et de création de partenariats s’applique à tous les niveaux de gouvernement. Les autorités locales peuvent également mobiliser des ressources (par exemple, 0,7 % du budget communal) pour déployer des politiques globales locales ambitieuses afin de contribuer à la justice internationale. De nombreuses communes investissent dans la collaboration à long terme en réalisant des jumelages de villes ou en impliquant des ONG locales, des associations socioculturelles, des organisations de la diaspora, des hôpitaux, des hautes écoles, des entreprises, etc. dans des programmes communaux de développement durable dans les pays du Sud. Les autorités locales sont généralement engagées dans un large éventail de partenariats pour façonner leurs politiques. Les ODD constituent un excellent cadre à la collaboration ciblée sur des défis spécifiques dans le cadre de ces partenariats. </t>
  </si>
  <si>
    <t>Sous-objectifs pertinents pour les autorités locales</t>
  </si>
  <si>
    <t xml:space="preserve">1.2 D’ici à 2030, réduire au moins de moitié la proportion d’hommes, de femmes et d’enfants de tous âges qui souffrent d’une quelconque forme de pauvreté, telle que définie par chaque pays
1.3 Mettre en place des systèmes et mesures de protection sociale pour tous, y compris des socles de protection sociale, et garantir qu’une part importante des pauvres et des personnes vulnérables en bénéficient d’ici à 2030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 nouvelles technologies et des services financiers adaptés à leurs besoins, y compris la microfinance
1.5 D’ici à 2030, renforcer la résilience des pauvres et des personnes en situation vulnérables et réduire leur exposition aux phénomènes climatiques extrêmes et à d’autres chocs et catastrophes d’ordre économique, social ou environnemental </t>
  </si>
  <si>
    <t xml:space="preserve">2.1 Mettre un terme à toutes formes de faim et de malnutrition d’ici à 2030, en faisant en sorte que toutes les personnes — notamment les enfants et les plus vulnérables — aient accès à une alimentation suffisante en quantité et en qualité, tout au long de l’année. 
2.2 D’ici à 2030, mettre fin à toutes formes de malnutrition, y compris en atteignant d’ici à 2025 les objectifs arrêtés à l’échelle internationale en matière de retard de croissance et d’émaciation chez les enfants de moins de 5 ans, et en répondant aux besoins nutritionnels des adolescentes, des femmes enceintes ou allaitantes et des personnes âgées                          
2.3 D’ici à 2030, doubler la productivité agricole et les revenus des petits producteurs alimentaires, en particulier les femmes, les autochtones, les exploitants familiaux, les éleveurs et les pêcheurs, y compris en assurant l’égalité d’accès aux terres, à d’autres ressources productives et intrants, aux connaissances, aux services financiers, aux marchés et aux possibilités d’ajout de valeur et d’emploi autres qu’agricoles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t>
  </si>
  <si>
    <t xml:space="preserve">3.1 D’ici à 2030, faire passer le taux mondial de mortalité maternelle au-dessous de 70 pour 100 000 naissances vivantes                                                           
3.2 D’ici à 2030, mettre un terme aux décès évitables de nouveau-nés et d’enfants de moins de 5 ans, tous les pays devant s’efforcer de réduire la mortalité néonatale à au moins 12 pour 1000 naissances vivantes et la mortalité des enfants de moins de 5 ans à au moins 25 pour 1000 naissances vivantes         
3.4 D’ici à 2030, réduire d’un tiers le taux de mortalité prématurée due à des maladies non transmissibles par la prévention et le traitement, et promouvoir la santé mentale et le bien-être     
3.5 Renforcer la prévention et le traitement de l’abus de substances psychoactives, notamment de stupéfiants et d’alcool                       
3.6 D’ici 2020, réduire de moitié le nombre de morts et de blessés sur les routes dans le monde entier           
3.8 Garantir l’assurance maladie universelle, y compris la protection contre les risques financiers, l’accès à des services de soins de santé essentiels de qualité et l’accès à des médicaments et vaccins essentiels sûrs, efficaces, de qualité et abordables pour tous.
3.9 D’ici à 2030, réduire sensiblement le nombre de décès et de maladies dus à des substances chimiques dangereuses et la pollution et à la contamination de l’air, de l’eau et du sol </t>
  </si>
  <si>
    <t>4.1 D’ici à 2030, faire en sorte que toutes les filles et tous les garçons suivent, sur un pied d’égalité, un cycle complet d’enseignement primaire et secondaire gratuit et de qualité, qui débouche sur un apprentissage efficace et pertinent  
4.2 D’ici à 2030, garantir que toutes les filles et tous les garçons ont accès à des activités de développement et de soins de la petite enfance et à une éducation préscolaire de qualité qui les préparent à suivre un enseignement primaire 
4.3 D’ici à 2030, veiller à ce que les femmes et les hommes aient tous accès dans des conditions d’égalité à un enseignement technique, professionnel ou tertiaire, y compris universitaire, de qualité et d’un coût abordable 
4.4 D’ici à 2030, augmenter considérablement le nombre de jeunes et d’adultes disposant des compétences, notamment techniques et professionnelles, nécessaires à l’emploi, à l’obtention d’un travail décent et à l’entrepreneuriat 
4.5 D’ici à 2030, éliminer les inégalités entre les genres dans le domaine de l’éducation et assurer l’égalité d’accès des personnes vulnérables, y compris les personnes en situation de handicap, les autochtones et les enfants en situation vulnérable, à tous les niveaux d’enseignement et de formation professionnelle 
4.6 D’ici à 2030, veiller à ce que tous les jeunes et une proportion considérable d’adultes, hommes et femmes, sachent lire, écrire et compter 
4.7 D’ici à 2030, faire en sorte que tous les élèves acquièrent les connaissances et compétences nécessaires pour promouvoir le développement durable, notamment par l’éducation en faveur du développement et de modes de vie durables, des droits de l’homme, de l’égalité des sexes, de la promotion d’une culture de paix et de non-violence, de la citoyenneté mondiale et de l’appréciation de la diversité culturelle et de la contribution de la culture au développement durable</t>
  </si>
  <si>
    <t xml:space="preserve">5.1 Mettre fin à toutes les formes de discrimination à l’égard des femmes et des filles dans le monde entier 
5.2 Éliminer de la vie publique et de la vie privée toutes les formes de violence faite aux femmes et aux filles, y compris la traite et l’exploitation sexuelle et d’autres types d’exploitation 
5.4 Reconnaître et valoriser les soins et travaux domestiques non rémunérés en fournissant des services publics, des infrastructures et des politiques de protection sociale et en encourageant le partage des responsabilités au sein du ménage et de la famille, en fonction du contexte nationale 
5.5 Garantir la participation entière et effective des femmes et leur accès en toute égalité aux fonctions de direction à tous les niveaux de décision, dans la vie politique, économique et publique </t>
  </si>
  <si>
    <t>6.1 D’ici à 2030, assurer l’accès universel et équitable à l’eau potable, à un coût abordable 
6.2 D’ici à 2030, assurer l’accès de tous, dans des conditions équitables, à des services d’assainissement et d’hygiène adéquats et mettre fin à la défécation publique, en accordant une attention particulière aux besoins des femmes et des filles et des personnes en situation vulnérable 
6.3 D’ici à 2030, améliorer la qualité de l’eau en réduisant la pollution, en mettant fin aux rejets de produits chimiques et de matières dangereuses et en réduisant au minimum leurs émissions, tout en diminuant de moitié la proportion d’eaux usées non traitées et en augmentant considérablement le recyclage et la réutilisation sûre de l’eau à l’échelle mondiale 
6.4 D’ici à 2030, augmenter considérablement l’utilisation rationnelle des ressources en eau dans tous les secteurs et garantir la viabilité du retrait et de l’approvisionnement en eau douce afin de faire face à la pénurie d’eau et de réduire sensiblement le nombre de personnes qui souffrent du manque d’eau 
6.5 D’ici à 2030, mettre en œuvre une gestion intégrée des ressources en eau à tous les niveaux, notamment par le biais d’une coopération transfrontière ciblée 
6.6 D’ici à 2020, protéger et restaurer les écosystèmes liés à l’eau, notamment les montagnes, les forêts, les zones humides, les rivières, les nappes phréatiques et les lacs</t>
  </si>
  <si>
    <t xml:space="preserve">7.1 D’ici à 2030, garantir l’accès de tous à des services énergétiques fiables et modernes, à un coût abordable
7.2 D’ici à 2030, accroître considérablement la part de l’énergie renouvelable dans le mix énergétique mondial
7.3 D’ici à 2030, multiplier par deux le taux mondial d’amélioration de l’efficacité énergétique </t>
  </si>
  <si>
    <t xml:space="preserve">8.1 Maintenir une croissance économique par habitant adaptée au contexte national et, en particulier, une croissance du produit intérieur brut d’au moins 7 % par an dans les pays les moins avancés 
8.2 Parvenir à un niveau élevé de productivité économique par la diversification, la modernisation technologique et l’innovation, notamment en mettant l’accent sur les secteurs à forte valeur ajoutée et à forte intensité de main-d’œuvre 
8.3 Promouvoir des politiques axées sur le développement qui favorisent des activités productives, la création d’emplois décents, l’entrepreneuriat, la créativité et l’innovation et stimulent la croissance des microentreprises et des petites et moyennes entreprises et facilitent leur intégration dans le secteur formel, y compris par l’accès aux services financiers 
8.4 Améliorer progressivement l’efficacité, la production et la consommation des ressources mondiales d’ici à 2030 et s’attacher à ce que la croissance économique n’entraîne plus la dégradation de l’environnement, comme prévu dans le cadre décennal de programmation relatif à la consommation et à la production durables, les pays développés jouant un rôle moteur en la matière 
8.5 D’ici à 2030, parvenir au plein emploi productif et garantir à toutes les femmes et à tous les hommes, y compris les jeunes et les personnes handicapées, un travail décent et un salaire égal pour un travail de valeur égale 
8.6 D’ici à 2020, réduire considérablement la proportion de jeunes non scolarisés et sans emploi ni formation 
8.7 Prendre des mesures immédiates et efficaces pour supprimer le travail forcé, mettre fin à l’esclavage moderne et à la traite d’êtres humains, interdire et éliminer les pires formes de travail des enfants, y compris le recrutement et l’utilisation d’enfants soldats et, d’ici à 2025, mettre fin au travail des enfants sous toutes ses formes 
8.8 Défendre les droits des travailleurs, promouvoir la sécurité sur le lieu de travail et assurer la protection de tous les travailleurs, y compris les migrants, en particulier les femmes, et ceux qui ont un emploi précaire 
8.9 D’ici à 2030, élaborer et mettre en œuvre des politiques visant à développer un tourisme durable qui crée des emplois et mettre en valeur la culture et les produits locaux 
8.10 Renforcer la capacité des institutions financières nationales à favoriser et à généraliser l’accès de tous aux services bancaires et financiers et aux services d’assurance. </t>
  </si>
  <si>
    <t xml:space="preserve">9.1 Mettre en place une infrastructure de qualité, fiable, durable et résiliente, y compris une infrastructure régionale et transfrontalière, pour favoriser le développement économique et le bien-être de la population, en mettant l’accent sur un accès universel, à un coût abordable et dans des conditions d’équité 
9.2 Promouvoir une industrialisation inclusive et durable et, d’ici à 2030, augmenter sensiblement la contribution de l’industrie à l’emploi et au produit intérieur brut, en fonction du contexte national, et la multiplier par deux dans les pays les moins développés 
9.4 D’ici à 2030, moderniser l’infrastructure et adapter les industries afin de les rendre durables, en mettant l’accent sur une efficacité accrue des ressources et sur des technologies et des processus industriels plus propres et respectueux de l’environnement, chaque pays agissant dans la mesure de ses moyens 
9.5 Renforcer la recherche scientifique, perfectionner les capacités technologiques des secteurs industriels de tous les pays, en particulier des pays en développement, notamment en encourageant l’innovation et en multipliant considérablement le nombre de personnes travaillant dans le secteur de la recherche et du développement pour 1 million d’habitants et en augmentant les dépenses publiques et privées consacrées à la recherche et au développement d’ici à 2030 
9.c Accroître considérablement l’accès aux technologies de l’information et de la communication et faire en sorte que tous les habitants des pays les moins développés aient accès à Internet à un coût abordable d’ici à 2020 </t>
  </si>
  <si>
    <t xml:space="preserve">10.1 D’ici à 2030, faire en sorte, au moyen d’améliorations progressives, que les revenus des 40 % de la population les plus pauvres augmentent plus rapidement que le revenu moyen national, et ce, de manière durable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10.3 Assurer l’égalité des chances et réduire l’inégalité de revenus, notamment en éliminant les lois, politiques et pratiques discriminatoires et en encourageant des mesures adéquates en la matière 
10.4 Adopter des politiques, notamment sur les plans budgétaire, salarial et dans le domaine de la protection sociale, et parvenir progressivement à une plus grande égalité 
10.7 Faciliter la migration et la mobilité de façon ordonnée, sûre, régulière et responsable, notamment par la mise en œuvre de politiques de migration planifiées et bien gérées 
10.b Stimuler l’aide publique au développement et les flux financiers, y compris les investissements étrangers directs, pour les États qui en ont le plus besoin, en particulier les pays les moins développés, les pays d’Afrique, les petits États insulaires en développement et les pays en développement sans littoral, conformément à leurs plans et programmes nationaux </t>
  </si>
  <si>
    <t>11.1 D’ici à 2030, assurer l’accès de tous à un logement et des services de base adéquats et sûrs, à un coût abordable, et améliorer les bidonvilles 
11.2 D’ici à 2030, assurer à tous l’accès à des systèmes de transport sûrs, abordables, accessibles et durables, en améliorant la sécurité routière, notamment en développant les transports publics, en répondant aux besoins des personnes en situation vulnérable, des femmes, des enfants, des personnes handicapées et des personnes âgées. 
11.3 D’ici à 2030, renforcer l’urbanisation durable pour tous et les capacités de planification et de gestion participatives, intégrées et durables des établissements dans tous les pays 
11.4 Renforcer les efforts de protection et de préservation du patrimoine culturel et naturel mondial 
11.5 D’ici à 2030, réduire considérablement le nombre de décès et de personnes touchées par les catastrophes, y compris celles d’origine hydrique, et réduire considérablement l’impact économique direct sur le produit intérieur brut découlant de ces catastrophes, en mettant l’accent sur la protection des pauvres et des personnes en situation de vulnérabilité 
11.6 D’ici à 2030, réduire l’impact environnemental négatif des villes par habitant, plus particulièrement en accordant une attention particulière à la qualité de l’air et à la gestion, notamment communale, des déchets 
11.7 D’ici à 2030, assurer l’accès de tous, en particulier des femmes et des enfants, des personnes âgées et des personnes en situation de handicap, à des espaces verts et des espaces publics sûrs 
11.a Favoriser l’établissement de liens économiques, sociaux et environnementaux positifs entre zones urbaines, périurbaines et rurales en renforçant la planification du développement à l’échelle nationale et régionale 
11.b D’ici à 2020, accroître considérablement le nombre de villes et d’établissements qui adoptent et mettent en œuvre des politiques et plans d’action intégrés en faveur de l’inclusion, de l’utilisation rationnelle des ressources, de l’adaptation aux effets des changements climatiques et de leur atténuation et de la résilience face aux catastrophes, et élaborer et mettre en œuvre, conformément au Cadre de Sendai pour la réduction des risques de catastrophe (2015-2030), une gestion globale des risques de catastrophe à tous les niveaux</t>
  </si>
  <si>
    <t>12.2 D’ici à 2030, parvenir à une gestion durable et à une utilisation rationnelle des ressources naturelles 
12.3 D’ici à 2030, réduire de moitié le gaspillage alimentaire par habitant dans les magasins et chez les consommateurs et réduire les pertes alimentaires au sein des chaînes de production et d’approvisionnement, y compris les pertes après récolte 
12.4 D’ici à 2020, instaurer une gestion écologiquement rationnelle des produits chimiques et de tous les déchets tout au long de leur cycle de vie, conformément aux principes directeurs arrêtés à l’échelle internationale, et réduire considérablement leurs émissions dans l’air, l’eau et le sol, afin de minimiser leurs effets négatifs sur la santé et l’environnement 
12.5 D’ici à 2030, réduire considérablement la production de déchets par la prévention, la réduction, le recyclage et la réutilisation 
12.6 Encourager les entreprises, en particulier les grandes sociétés transnationales, à adopter des pratiques durables et à intégrer dans les rapports qu’elles établissent des informations sur le développement durable 
12.7 Promouvoir des pratiques durables dans le cadre de la passation des marchés publics, conformément aux politiques et priorités nationales 
12.8 D’ici à 2030, faire en sorte que toutes les personnes, partout dans le monde, disposent d’informations pertinentes sur le développement durable et les modes de vie en harmonie avec la nature</t>
  </si>
  <si>
    <t xml:space="preserve">13.1 Renforcer, dans tous les pays, la résilience et les capacités d’adaptation face aux aléas climatiques et aux catastrophes naturelles liées au climat 
13.2 Incorporer des mesures relatives aux changements climatiques dans les politiques, les stratégies et la planification nationales 
13.3 Améliorer l’éducation, la sensibilisation et les capacités individuelles et institutionnelles en ce qui concerne l’adaptation aux changements climatiques, l’atténuation de leurs effets et la réduction de leur impact et les systèmes d’alerte rapide </t>
  </si>
  <si>
    <t xml:space="preserve">14.1 D’ici à 2025, prévenir et réduire sensiblement la pollution marine de tous types, en particulier celle résultant des activités terrestres, y compris les déchets en mer et la pollution par les nutriments 
14.2 D’ici à 2020, gérer et protéger durablement les écosystèmes marins et côtiers, notamment en renforçant leur résilience, afin d’éviter les graves conséquences de leur dégradation et prendre des mesures en faveur de leur restauration pour rétablir la santé et la productivité des océans </t>
  </si>
  <si>
    <t>15.1 D’ici à 2020, garantir la préservation, la restauration et l’exploitation durable des écosystèmes terrestres, des écosystèmes d’eau douce et des services connexes, en particulier les forêts, les zones humides, les montagnes et les zones arides, conformément aux obligations découlant des accords internationaux 
15.2 D’ici à 2020, promouvoir la gestion durable de tous les types de forêts, mettre un terme à la déforestation, restaurer les forêts dégradées et accroître considérablement le boisement et le reboisement au niveau mondial 
15.5 Prendre d’urgence des mesures énergiques pour réduire la dégradation du milieu naturel, mettre un terme à l’appauvrissement de la biodiversité et, d’ici à 2020, protéger les espèces menacées et prévenir leur extinction 
15.8 D’ici à 2020, prendre des mesures pour empêcher l’introduction d’espèces exotiques envahissantes, atténuer sensiblement les effets que ces espèces ont sur les écosystèmes terrestres et aquatiques et contrôler ou éradiquer les espèces prioritaires 
15.9 D’ici à 2020, intégrer la protection des écosystèmes et de la biodiversité dans la planification nationale, dans les mécanismes de développement, dans les stratégies de réduction de la pauvreté et dans la comptabilité</t>
  </si>
  <si>
    <t xml:space="preserve">16.1 Réduire considérablement toutes les formes de violence et les taux de mortalité qui y sont associés dans le monde entier 
16.4 D’ici à 2030, réduire sensiblement les flux financiers illicites et le trafic d’armes, renforcer les activités de récupération et de restitution des biens volés et lutter contre toutes les formes de criminalité organisée 
16.6 Mettre en place des institutions efficaces, responsables et transparentes à tous les niveaux 
16.7 Garantir une prise de décision réactive, inclusive, participative et représentative à tous les niveaux </t>
  </si>
  <si>
    <t xml:space="preserve">17.2 Faire en sorte que les pays développés honorent tous leurs engagements en matière d’aide publique au développement, notamment celui pris par nombre d’entre eux de consacrer 0,7 % de leur revenu national brut à l’aide aux pays en développement et entre 0,15 % et 0,20 % à l’aide aux pays les moins avancés, les bailleurs de fonds étant encouragés à se fixer pour objectif de consacrer au moins 0,2 % de leur revenu national brut à l’aide aux pays les moins avancés 
17.3 Mobiliser des ressources financières supplémentaires de diverses provenances en faveur des pays en développement  
17.9 Apporter un soutien accru pour assurer le renforcement efficace et ciblé des capacités des pays en développement à l’échelon international et appuyer ainsi les plans nationaux visant à atteindre tous les objectifs de développement durable, notamment dans le cadre de la coopération Nord-Sud et Sud-Sud et de la coopération triangulaire 
17.14 Renforcer la cohérence des politiques de développement durable 
17.15 Respecter la marge de manœuvre et l’autorité de chaque pays en ce qui concerne l’élaboration et l’application des politiques d’élimination de la pauvreté et de développement durable 
17.16 Renforcer le Partenariat mondial pour le développement durable, associé à des partenariats multipartites permettant de mobiliser et de partager des savoirs, des connaissances spécialisées, des technologies et des ressources financières, afin d’aider tous les pays, en particulier les pays en développement, à atteindre les objectifs de développement durable 
17.17 Encourager et promouvoir des partenariats publics, publics/privés et de la société civile, en s’appuyant sur l’expérience acquise et le réseau de partenariats 
17.19 D’ici à 2030, tirer parti des initiatives existantes pour établir des indicateurs de progrès en matière de développement durable qui viendraient compléter le produit intérieur brut, et soutenir le renforcement des capacités statistiques des pays en développement </t>
  </si>
  <si>
    <t>Score pour les ODD</t>
  </si>
  <si>
    <t>Score pour les principes de base</t>
  </si>
  <si>
    <t>Cet outil a été développé par IDEA consult, à la demande de la VVSG, la coupole flamande des villes et communes. Celui-ci a ensuite été traduit et adapté par le Service public de Wallonie, en collaboration avec Espace Environnement.</t>
  </si>
  <si>
    <t>Pas du tout d’accord</t>
  </si>
  <si>
    <t>Pas d’accord</t>
  </si>
  <si>
    <t>D’accord</t>
  </si>
  <si>
    <t>Tout à fait d’accord</t>
  </si>
  <si>
    <t>Pas applicable</t>
  </si>
  <si>
    <t>Total</t>
  </si>
  <si>
    <t>Score maximum</t>
  </si>
  <si>
    <t>Score pour un impact neutre</t>
  </si>
  <si>
    <t>Votre score total</t>
  </si>
  <si>
    <t xml:space="preserve">Je ne sais pas </t>
  </si>
  <si>
    <t>Nom du projet évalué :</t>
  </si>
  <si>
    <t>Le projet renforce la politique locale et mondiale de mon organisation.</t>
  </si>
  <si>
    <r>
      <t xml:space="preserve">Si le projet que vous souhaitez évaluer est un </t>
    </r>
    <r>
      <rPr>
        <b/>
        <sz val="11"/>
        <color theme="1"/>
        <rFont val="Calibri"/>
        <family val="2"/>
        <scheme val="minor"/>
      </rPr>
      <t>évènement</t>
    </r>
    <r>
      <rPr>
        <sz val="11"/>
        <color theme="1"/>
        <rFont val="Calibri"/>
        <family val="2"/>
        <scheme val="minor"/>
      </rPr>
      <t xml:space="preserve">, n’hésitez pas à utiliser également la check-list proposée par l’Institut fédéral pour le Développement Durable (IFDD) : </t>
    </r>
  </si>
  <si>
    <t xml:space="preserve">https://evenementdurable.belgium.be/fr </t>
  </si>
  <si>
    <t>Sur la base d’une auto-évaluation, vous donnez votre avis sur plusieurs affirmations relatives à chaque ODD. Au terme du test, vous obtiendrez un score pour chaque ODD ainsi qu’un score total pour l’ensemble du projet. Ces résultats seront affichés à la fin du test. Ensuite, grâce aux solutions que vous avez trouvées et suggérées, il est alors possible d’adapter le projet en fonction des ODD pour lesquels il a obtenu un moins bon score et le porter ainsi au niveau supérieur. Passez le test avant le début du projet de sorte à garder une marge de manœuvre pour le rendre encore plus durable. Dans le cas où le projet serait à un stade avancé et que d’éventuelles suggestions d’améliorations y ont été apportées, vous pouvez repasser le test pour observer l’évolution du projet.</t>
  </si>
  <si>
    <t xml:space="preserve">https://developpementdurable.wallonie.be/outils-17-odd/pouvoirs-locaux    </t>
  </si>
  <si>
    <t xml:space="preserve">Les cellules de couleur vert clair doivent être remplies par l’utilisateur, les autres sont verrouillées. </t>
  </si>
  <si>
    <t>Le test comprend les parties/onglets suivants :</t>
  </si>
  <si>
    <t xml:space="preserve">https://developpementdurable.wallonie.be/sites/dd/files/user_uploads/SWDD3/SWDD3_2022_CH3_obj%20chiffr%C3%A9s.pdf </t>
  </si>
  <si>
    <t xml:space="preserve">Vous souhaitez confronter vos résultats aux objectifs fixés par la Wallonie ? N'hésitez pas à consulter ces objectifs chiffrés, disponibles ci-dessous : </t>
  </si>
  <si>
    <t>Lexique</t>
  </si>
  <si>
    <t>Terme</t>
  </si>
  <si>
    <t>Définition</t>
  </si>
  <si>
    <t>Source</t>
  </si>
  <si>
    <t>Travail décent</t>
  </si>
  <si>
    <t>Citoyenneté mondiale</t>
  </si>
  <si>
    <t>Affirmation(s) concernées</t>
  </si>
  <si>
    <t>ODD 8</t>
  </si>
  <si>
    <t>ODD 4</t>
  </si>
  <si>
    <t xml:space="preserve">Le travail décent résume les aspirations des êtres humains au travail. Il regroupe l’accès à un travail productif et convenablement rémunéré, la sécurité sur le lieu de travail et la protection sociale pour tous, de meilleures perspectives de développement personnel et d’insertion sociale, la liberté pour les individus d’exprimer leurs revendications, de s’organiser et de participer aux décisions qui affectent leur vie, et l’égalité des chances et de traitement pour tous, hommes et femmes.
</t>
  </si>
  <si>
    <t>https://www.ilo.org/global/topics/decent-work/lang--fr/index.htm</t>
  </si>
  <si>
    <t xml:space="preserve">La citoyenneté mondiale est un terme général pour désigner à une échelle mondiale les actions sociales, politiques, environnementales et économiques des communautés et des individus orientés vers le monde. Ce terme peut faire référence à l’idée que les individus sont les constituants de réseaux multiples, divers, locaux ou non, plutôt que des acteurs isolés, à l’impact local. Promouvoir la citoyenneté mondiale dans le développement durable permettra à ces gens d’embrasser leur responsabilité sociale, afin d’agir au bénéfice de tous et non seulement du leur.
</t>
  </si>
  <si>
    <t xml:space="preserve">https://www.un.org/fr/impact-universitaire/citoyennet%C3%A9-mondiale </t>
  </si>
  <si>
    <t>Développement durable</t>
  </si>
  <si>
    <t xml:space="preserve">Le développement durable est un développement qui répond aux besoins du présent sans compromettre la capacité des générations futures de répondre à leurs propres besoins. 
</t>
  </si>
  <si>
    <t xml:space="preserve">https://developpementdurable.wallonie.be/17odd
https://developpementdurable.wallonie.be/sites/default/files/user_uploads/rapport_brundtland_0.pdf </t>
  </si>
  <si>
    <t>Pauvreté</t>
  </si>
  <si>
    <t xml:space="preserve">https://developpementdurable.wallonie.be/17odd/odd1-pas-de-pauvrete </t>
  </si>
  <si>
    <t>ODD 1</t>
  </si>
  <si>
    <t xml:space="preserve">Seuil de pauvreté national en 2017 : 1 187 € nets par mois pour un isolé ou 2 493 € pour un ménage composé de 2 adultes et 2 enfants de moins de 14 ans
</t>
  </si>
  <si>
    <t>ODD 10</t>
  </si>
  <si>
    <t>Solidarité internationale</t>
  </si>
  <si>
    <t>ODD 17</t>
  </si>
  <si>
    <t>La solidarité internationale doit être considérée comme un concept plus large qui comprend notamment la viabilité des relations internationales, en particulier des relations économiques internationales, la coexistence pacifique de tous les membres de la communauté internationale, les partenariats égalitaires et le partage équitable des avantages et des charges, étant entendu que les intéressés doivent s’abstenir de porter préjudice ou de faire obstacle à l’amélioration du bien-être d’autrui, y compris dans le cadre du système économique international, et de compromettre notre habitat écologique commun dont nous assumons tous la responsabilité.</t>
  </si>
  <si>
    <t xml:space="preserve">https://www.ohchr.org/fr/special-procedures/ie-international-solidarity/about-international-solidarity-and-human-rights </t>
  </si>
  <si>
    <r>
      <rPr>
        <sz val="11"/>
        <rFont val="Calibri"/>
        <family val="2"/>
        <scheme val="minor"/>
      </rPr>
      <t xml:space="preserve">Le projet contribue à offrir un revenu plus élevé aux personnes dans la </t>
    </r>
    <r>
      <rPr>
        <u/>
        <sz val="11"/>
        <color rgb="FFC00000"/>
        <rFont val="Calibri"/>
        <family val="2"/>
        <scheme val="minor"/>
      </rPr>
      <t>pauvreté</t>
    </r>
    <r>
      <rPr>
        <sz val="11"/>
        <rFont val="Calibri"/>
        <family val="2"/>
        <scheme val="minor"/>
      </rPr>
      <t xml:space="preserve">. </t>
    </r>
  </si>
  <si>
    <r>
      <rPr>
        <sz val="11"/>
        <rFont val="Calibri"/>
        <family val="2"/>
        <scheme val="minor"/>
      </rPr>
      <t xml:space="preserve">Le projet élargit les connaissances en matière de développement durable ou contribue à la </t>
    </r>
    <r>
      <rPr>
        <u/>
        <sz val="11"/>
        <color rgb="FFC00000"/>
        <rFont val="Calibri"/>
        <family val="2"/>
        <scheme val="minor"/>
      </rPr>
      <t>citoyenneté mondiale</t>
    </r>
    <r>
      <rPr>
        <sz val="11"/>
        <rFont val="Calibri"/>
        <family val="2"/>
        <scheme val="minor"/>
      </rPr>
      <t xml:space="preserve">, notamment auprès des élèves, des organisations, des habitants et des employés communaux. </t>
    </r>
  </si>
  <si>
    <r>
      <rPr>
        <sz val="11"/>
        <rFont val="Calibri"/>
        <family val="2"/>
        <scheme val="minor"/>
      </rPr>
      <t>Le projet augmente la capacité de résilience des personnes qui vivent dans</t>
    </r>
    <r>
      <rPr>
        <u/>
        <sz val="11"/>
        <color rgb="FFC00000"/>
        <rFont val="Calibri"/>
        <family val="2"/>
        <scheme val="minor"/>
      </rPr>
      <t xml:space="preserve"> la pauvreté</t>
    </r>
    <r>
      <rPr>
        <sz val="11"/>
        <rFont val="Calibri"/>
        <family val="2"/>
        <scheme val="minor"/>
      </rPr>
      <t xml:space="preserve"> ou qui risquent de tomber dans la pauvreté. </t>
    </r>
  </si>
  <si>
    <r>
      <rPr>
        <sz val="11"/>
        <rFont val="Calibri"/>
        <family val="2"/>
        <scheme val="minor"/>
      </rPr>
      <t xml:space="preserve">Le projet libère des moyens supplémentaires pour </t>
    </r>
    <r>
      <rPr>
        <u/>
        <sz val="11"/>
        <color rgb="FFC00000"/>
        <rFont val="Calibri"/>
        <family val="2"/>
        <scheme val="minor"/>
      </rPr>
      <t>la solidarité internationale</t>
    </r>
    <r>
      <rPr>
        <sz val="11"/>
        <rFont val="Calibri"/>
        <family val="2"/>
        <scheme val="minor"/>
      </rPr>
      <t xml:space="preserve">. </t>
    </r>
  </si>
  <si>
    <r>
      <t xml:space="preserve">Certains termes utilisés dans les affirmations proposées dans l'onglet "Test ODD" peuvent porter à confusion. 
Vous trouverez ci-dessous la définition de ces termes, repris </t>
    </r>
    <r>
      <rPr>
        <i/>
        <u/>
        <sz val="11"/>
        <color rgb="FFC00000"/>
        <rFont val="Calibri"/>
        <family val="2"/>
        <scheme val="minor"/>
      </rPr>
      <t>en rouge</t>
    </r>
    <r>
      <rPr>
        <i/>
        <sz val="11"/>
        <color theme="1"/>
        <rFont val="Calibri"/>
        <family val="2"/>
        <scheme val="minor"/>
      </rPr>
      <t xml:space="preserve"> dans les affirmations évaluatives.</t>
    </r>
  </si>
  <si>
    <t>ODD 2</t>
  </si>
  <si>
    <t>ODD 3</t>
  </si>
  <si>
    <t>ODD 5</t>
  </si>
  <si>
    <t>ODD 6</t>
  </si>
  <si>
    <t>ODD 7</t>
  </si>
  <si>
    <t>ODD 9</t>
  </si>
  <si>
    <t>ODD 11</t>
  </si>
  <si>
    <t>ODD 12</t>
  </si>
  <si>
    <t>ODD 13</t>
  </si>
  <si>
    <t>ODD 14</t>
  </si>
  <si>
    <t>ODD 15</t>
  </si>
  <si>
    <t>ODD 16</t>
  </si>
  <si>
    <t>ODD's</t>
  </si>
  <si>
    <t>Peuple</t>
  </si>
  <si>
    <t>Prospérité</t>
  </si>
  <si>
    <t>Planète</t>
  </si>
  <si>
    <t>Paix</t>
  </si>
  <si>
    <t>Les chiffres et graphiques ci-dessous donnent un bref aperçu des ODD pour lesquels le projet obtient de bons résultats et de ceux qui peuvent être améliorés.
Un projet avec des répercussions négatives ou neutres obtiendra un score de 54 ou moins. Ces scores seront affichés en rouge. Lorsqu’un projet obtient un score de 65 ou plus, il s’affichera en vert.</t>
  </si>
  <si>
    <t>Partenariats</t>
  </si>
  <si>
    <t xml:space="preserve">mvmaquet@espace-environnement.be </t>
  </si>
  <si>
    <r>
      <t xml:space="preserve">Ce test ODD vise principalement à </t>
    </r>
    <r>
      <rPr>
        <b/>
        <sz val="11"/>
        <color theme="1"/>
        <rFont val="Calibri"/>
        <family val="2"/>
        <scheme val="minor"/>
      </rPr>
      <t>évaluer les projets et les actions concrètes</t>
    </r>
    <r>
      <rPr>
        <sz val="11"/>
        <color theme="1"/>
        <rFont val="Calibri"/>
        <family val="2"/>
        <scheme val="minor"/>
      </rPr>
      <t xml:space="preserve">. Les collaborateurs concernés ou le responsable du projet répondent aux questions du test, de préférence avec les parties prenantes internes et externes. L’implication des partenaires et des services concernés permettra de comparer différents points de vue pour répondre au test, ce qui donnera plus de valeur au résultat. Ces personnes incluent, par exemple, les responsables du développement durable, les membres du groupe de travail ODD ou les ambassadeurs ODD, mais aussi les collègues thématiques et les partenaires externes. </t>
    </r>
  </si>
  <si>
    <r>
      <t xml:space="preserve">Cet onglet donne un aperçu des 17 ODD, chaque ODD contenant plusieurs affirmations. Ces affirmations reposent sur les sous-objectifs pertinents pour les autorités locales. Les sous-objectifs pertinents dont le thème est récurrent dans plusieurs ODD du cadre officiel sont synthétisés en une seule affirmation sous un ODD (par exemple, la gestion des déchets et des catastrophes) par souci d’efficacité et de clarté. 
Les termes repris </t>
    </r>
    <r>
      <rPr>
        <u/>
        <sz val="11"/>
        <color rgb="FFC00000"/>
        <rFont val="Calibri"/>
        <family val="2"/>
        <scheme val="minor"/>
      </rPr>
      <t>en rouge</t>
    </r>
    <r>
      <rPr>
        <sz val="11"/>
        <color rgb="FFC00000"/>
        <rFont val="Calibri"/>
        <family val="2"/>
        <scheme val="minor"/>
      </rPr>
      <t xml:space="preserve"> </t>
    </r>
    <r>
      <rPr>
        <sz val="11"/>
        <color theme="1"/>
        <rFont val="Calibri"/>
        <family val="2"/>
        <scheme val="minor"/>
      </rPr>
      <t xml:space="preserve">dans ces affirmations font l'objet d'une explication/définition dans l'onglet "Lexique". Vous pouvez y accéder facilement en cliquant sur le terme en question. 
</t>
    </r>
    <r>
      <rPr>
        <b/>
        <sz val="11"/>
        <color theme="1"/>
        <rFont val="Calibri"/>
        <family val="2"/>
        <scheme val="minor"/>
      </rPr>
      <t>Dans la colonne « score par catégorie », utilisez le menu déroulant pour indiquer dans quelle mesure vous êtes d’accord ou pas avec chaque affirmation :</t>
    </r>
    <r>
      <rPr>
        <sz val="11"/>
        <color theme="1"/>
        <rFont val="Calibri"/>
        <family val="2"/>
        <scheme val="minor"/>
      </rPr>
      <t xml:space="preserve">
– Pas du tout d’accord = score 1 = le (plan de) projet a des répercussions négatives
– Pas d’accord = score 2 = le (plan de) projet n’a pas de répercussions, mais des mesures peuvent être prises pour créer un impact
– D’accord = score 4 = le (plan de) projet a des répercussions positives
– Tout à fait d’accord = score 5 = le (plan de) projet a d’importantes répercussions positives
– Pas applicable = score 3 = le projet n’a rien à voir avec le sujet de l’affirmation
– Je ne sais pas = score 3 = je ne sais pas si le projet a une ou plusieurs répercussions
</t>
    </r>
    <r>
      <rPr>
        <b/>
        <sz val="11"/>
        <color theme="1"/>
        <rFont val="Calibri"/>
        <family val="2"/>
        <scheme val="minor"/>
      </rPr>
      <t xml:space="preserve">Un score moyen pour chaque ODD est automatiquement calculé sur la base de ces scores.
</t>
    </r>
    <r>
      <rPr>
        <sz val="11"/>
        <color theme="1"/>
        <rFont val="Calibri"/>
        <family val="2"/>
        <scheme val="minor"/>
      </rPr>
      <t xml:space="preserve">
Souhaitez-vous plus d’informations sur la signification précise des ODD et des affirmations ? La colonne « </t>
    </r>
    <r>
      <rPr>
        <b/>
        <sz val="11"/>
        <color theme="1"/>
        <rFont val="Calibri"/>
        <family val="2"/>
        <scheme val="minor"/>
      </rPr>
      <t>Informations supplémentaires</t>
    </r>
    <r>
      <rPr>
        <sz val="11"/>
        <color theme="1"/>
        <rFont val="Calibri"/>
        <family val="2"/>
        <scheme val="minor"/>
      </rPr>
      <t xml:space="preserve"> » donne des conseils aux autorités locales pour contribuer à l’ODD concerné. La colonne « Sous-objectifs pertinents » énumère les sous-objectifs pertinents pour les autorités locales. </t>
    </r>
  </si>
  <si>
    <r>
      <t xml:space="preserve">La colonne « </t>
    </r>
    <r>
      <rPr>
        <b/>
        <sz val="11"/>
        <color theme="1"/>
        <rFont val="Calibri"/>
        <family val="2"/>
        <scheme val="minor"/>
      </rPr>
      <t xml:space="preserve">Justification </t>
    </r>
    <r>
      <rPr>
        <sz val="11"/>
        <color theme="1"/>
        <rFont val="Calibri"/>
        <family val="2"/>
        <scheme val="minor"/>
      </rPr>
      <t>» donne des explications par rapport aux scores obtenus pour l’ODD concerné. Il se peut donc que l’ODD ne soit pas pertinent pour le projet.</t>
    </r>
  </si>
  <si>
    <r>
      <t xml:space="preserve">Dans la colonne « </t>
    </r>
    <r>
      <rPr>
        <b/>
        <sz val="11"/>
        <color theme="1"/>
        <rFont val="Calibri"/>
        <family val="2"/>
        <scheme val="minor"/>
      </rPr>
      <t>Suggestions d’amélioration</t>
    </r>
    <r>
      <rPr>
        <sz val="11"/>
        <color theme="1"/>
        <rFont val="Calibri"/>
        <family val="2"/>
        <scheme val="minor"/>
      </rPr>
      <t xml:space="preserve"> », vous pouvez suggérer des actions pour améliorer un score plus faible (&lt;3). Vous pouvez formuler ces suggestions vous-même ou vous inspirer des nombreux exemples repris dans le recueil de bonnes pratiques disponibles sur la page ci-dessous :  </t>
    </r>
  </si>
  <si>
    <r>
      <t xml:space="preserve">Certains termes utilisés dans les affirmations évaluatives proposées dans l'onglet "Test ODD" peuvent nécessiter un </t>
    </r>
    <r>
      <rPr>
        <b/>
        <sz val="11"/>
        <color theme="1"/>
        <rFont val="Calibri"/>
        <family val="2"/>
        <scheme val="minor"/>
      </rPr>
      <t>éclaircissement</t>
    </r>
    <r>
      <rPr>
        <sz val="11"/>
        <color theme="1"/>
        <rFont val="Calibri"/>
        <family val="2"/>
        <scheme val="minor"/>
      </rPr>
      <t xml:space="preserve"> (travail décent, citoyenneté, etc). 
Afin de vous aider à y répondre au mieux, un lexique vous est proposé pour les termes repris </t>
    </r>
    <r>
      <rPr>
        <u/>
        <sz val="11"/>
        <color rgb="FFC00000"/>
        <rFont val="Calibri"/>
        <family val="2"/>
        <scheme val="minor"/>
      </rPr>
      <t>en rouge</t>
    </r>
    <r>
      <rPr>
        <sz val="11"/>
        <color theme="1"/>
        <rFont val="Calibri"/>
        <family val="2"/>
        <scheme val="minor"/>
      </rPr>
      <t xml:space="preserve"> dans ces affirmations. 
</t>
    </r>
    <r>
      <rPr>
        <sz val="11"/>
        <rFont val="Calibri"/>
        <family val="2"/>
        <scheme val="minor"/>
      </rPr>
      <t xml:space="preserve">Si certains termes ne s'y retrouvent pas, n'hésitez pas à contacter notre collaborateur Espace Environnement, via l'adresse suivante : </t>
    </r>
  </si>
  <si>
    <t>Vous avez des questions quant à cet outil e son utilisation ? N'hésitez pas à contacter notre collaborateur Espace Environnement :</t>
  </si>
  <si>
    <t>Les droits du travail de chaque personne impliquée directement ou indirectement au projet sont protégés. L’accès à un environnement de travail sain et sécurisé est garanti. Le projet porte également une attention particulière au commerce équitable ainsi qu'au travail des enfants et des migrants.</t>
  </si>
  <si>
    <t xml:space="preserve">Le projet empêche l’aggravation de la pollution des mers, des écosystèmes côtiers et des eaux naturelles (rivières, plans d'eau, mers, écosystèmes aquatiques, etc.). </t>
  </si>
  <si>
    <t>Résilience</t>
  </si>
  <si>
    <t xml:space="preserve">https://developpementdurable.wallonie.be/resilience </t>
  </si>
  <si>
    <r>
      <t xml:space="preserve">Le projet mise sur la qualité et la </t>
    </r>
    <r>
      <rPr>
        <u/>
        <sz val="11"/>
        <color rgb="FFC00000"/>
        <rFont val="Calibri"/>
        <family val="2"/>
        <scheme val="minor"/>
      </rPr>
      <t>résilience</t>
    </r>
    <r>
      <rPr>
        <sz val="11"/>
        <rFont val="Calibri"/>
        <family val="2"/>
        <scheme val="minor"/>
      </rPr>
      <t xml:space="preserve"> des infrastructures. </t>
    </r>
  </si>
  <si>
    <r>
      <rPr>
        <sz val="11"/>
        <rFont val="Calibri"/>
        <family val="2"/>
        <scheme val="minor"/>
      </rPr>
      <t xml:space="preserve">Des mesures sont prises pour rendre la commune plus </t>
    </r>
    <r>
      <rPr>
        <u/>
        <sz val="11"/>
        <color rgb="FFC00000"/>
        <rFont val="Calibri"/>
        <family val="2"/>
        <scheme val="minor"/>
      </rPr>
      <t>résiliente</t>
    </r>
    <r>
      <rPr>
        <sz val="11"/>
        <rFont val="Calibri"/>
        <family val="2"/>
        <scheme val="minor"/>
      </rPr>
      <t xml:space="preserve"> contre les dangers relatifs au climat et les catastrophes naturelles. </t>
    </r>
  </si>
  <si>
    <r>
      <t xml:space="preserve">Le projet favorise l'accès à un </t>
    </r>
    <r>
      <rPr>
        <u/>
        <sz val="11"/>
        <color rgb="FFC00000"/>
        <rFont val="Calibri"/>
        <family val="2"/>
        <scheme val="minor"/>
      </rPr>
      <t>travail décent</t>
    </r>
    <r>
      <rPr>
        <sz val="11"/>
        <rFont val="Calibri"/>
        <family val="2"/>
        <scheme val="minor"/>
      </rPr>
      <t xml:space="preserve">, par exemple pour les femmes, les jeunes, les personnes souffrant d’un handicap ou qui ont des difficultés d’accéder au marché de l’emploi régulier. </t>
    </r>
  </si>
  <si>
    <t>Urbanisation durable</t>
  </si>
  <si>
    <t>L’urbanisme peut être considéré comme durable quand l’aménagement est pensé à long terme. Il prend alors en compte les limites planétaires (une utilisation des matières premières et une gestion de l’eau raisonnées) et propose des solutions pour adapter les territoires au changement climatique.
L’aménagement de l’espace est fortement lié à la manière dont les sols sont utilisés. Ces derniers sont en effet un facteur clé dans la perspective de l’adaptation aux aléas climatiques. Cette faculté d’adaptation est aussi appelée résilience.
À court terme, l’urbanisme durable prend en charge le traitement des sites et sols pollués susceptibles de présenter un risque pour les personnes et l’environnement. De manière plus générale, une attention particulière est portée à la manière dont les sols sont « consommés » : l’implantation d’activités ou d’habitations entraîne en effet l’artificialisation des sols. Dans ces conditions, les sols ne présentent plus les qualités requises pour drainer les pluies dans de bonnes conditions. Ils ne se régénèrent plus et ne peuvent plus s’adapter à l’évolution des conditions climatiques.</t>
  </si>
  <si>
    <t xml:space="preserve">https://www.ademe.fr/les-defis-de-la-transition/urbanisme-durable/ </t>
  </si>
  <si>
    <r>
      <rPr>
        <sz val="11"/>
        <rFont val="Calibri"/>
        <family val="2"/>
        <scheme val="minor"/>
      </rPr>
      <t>Le projet favorise l'</t>
    </r>
    <r>
      <rPr>
        <u/>
        <sz val="11"/>
        <color rgb="FFC00000"/>
        <rFont val="Calibri"/>
        <family val="2"/>
        <scheme val="minor"/>
      </rPr>
      <t>urbanisation durable</t>
    </r>
    <r>
      <rPr>
        <sz val="11"/>
        <rFont val="Calibri"/>
        <family val="2"/>
        <scheme val="minor"/>
      </rPr>
      <t xml:space="preserve"> sur le territoire.</t>
    </r>
  </si>
  <si>
    <t xml:space="preserve">La notion de résilience rencontre différentes définitions selon le point de vue considéré. "Issue des sciences physiques et psychologiques, la notion de « résilience » désigne initialement la propriété d’un matériau ou d’un individu à « rebondir » (resilio) après un choc ou une mise à l’épreuve. » (Reghezza, 2015). 
Nous comprenons la notion de « résilience territoriale » comme étant la capacité d’un territoire à anticiper, s’adapter et se transformer face aux changements/chocs lents ou soudains qui peuvent l’affecter dans toutes ses composantes (populations, infrastructures, environnementaux, économiques,…) et ce, de façon à améliorer sa capacité à répondre aux besoins de ses acteurs et habitants.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</si>
</sst>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i/>
      <sz val="11"/>
      <color theme="1"/>
      <name val="Calibri"/>
      <family val="2"/>
      <scheme val="minor"/>
    </font>
    <font>
      <b/>
      <sz val="11"/>
      <color theme="1"/>
      <name val="Calibri"/>
      <family val="2"/>
      <scheme val="minor"/>
    </font>
    <font>
      <u/>
      <sz val="11"/>
      <color theme="10"/>
      <name val="Calibri"/>
      <family val="2"/>
      <scheme val="minor"/>
    </font>
    <font>
      <b/>
      <sz val="15"/>
      <color theme="3"/>
      <name val="Calibri"/>
      <family val="2"/>
      <scheme val="minor"/>
    </font>
    <font>
      <b/>
      <sz val="13"/>
      <color theme="3"/>
      <name val="Calibri"/>
      <family val="2"/>
      <scheme val="minor"/>
    </font>
    <font>
      <b/>
      <i/>
      <sz val="11"/>
      <color theme="1"/>
      <name val="Calibri"/>
      <family val="2"/>
      <scheme val="minor"/>
    </font>
    <font>
      <b/>
      <i/>
      <sz val="11"/>
      <color theme="0"/>
      <name val="Calibri"/>
      <family val="2"/>
      <scheme val="minor"/>
    </font>
    <font>
      <sz val="11"/>
      <name val="Calibri"/>
      <family val="2"/>
      <scheme val="minor"/>
    </font>
    <font>
      <i/>
      <sz val="11"/>
      <name val="Calibri"/>
      <family val="2"/>
      <scheme val="minor"/>
    </font>
    <font>
      <b/>
      <sz val="14"/>
      <color theme="1"/>
      <name val="Calibri"/>
      <family val="2"/>
      <scheme val="minor"/>
    </font>
    <font>
      <sz val="11"/>
      <color rgb="FFC00000"/>
      <name val="Calibri"/>
      <family val="2"/>
      <scheme val="minor"/>
    </font>
    <font>
      <u/>
      <sz val="11"/>
      <color rgb="FFC00000"/>
      <name val="Calibri"/>
      <family val="2"/>
      <scheme val="minor"/>
    </font>
    <font>
      <i/>
      <u/>
      <sz val="11"/>
      <color rgb="FFC00000"/>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style="thick">
        <color theme="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4" fillId="0" borderId="4" applyNumberFormat="0" applyFill="0" applyAlignment="0" applyProtection="0"/>
    <xf numFmtId="0" fontId="5" fillId="0" borderId="5" applyNumberFormat="0" applyFill="0" applyAlignment="0" applyProtection="0"/>
  </cellStyleXfs>
  <cellXfs count="139">
    <xf numFmtId="0" fontId="0" fillId="0" borderId="0" xfId="0"/>
    <xf numFmtId="0" fontId="0" fillId="0" borderId="0" xfId="0" applyAlignment="1">
      <alignment wrapText="1"/>
    </xf>
    <xf numFmtId="0" fontId="0" fillId="4" borderId="1" xfId="0" applyFill="1" applyBorder="1"/>
    <xf numFmtId="0" fontId="0" fillId="5" borderId="0" xfId="0" applyFill="1" applyAlignment="1">
      <alignment wrapText="1"/>
    </xf>
    <xf numFmtId="2" fontId="0" fillId="0" borderId="0" xfId="0" applyNumberFormat="1"/>
    <xf numFmtId="0" fontId="4" fillId="5" borderId="4" xfId="2" applyFill="1" applyAlignment="1">
      <alignment wrapText="1"/>
    </xf>
    <xf numFmtId="0" fontId="5" fillId="5" borderId="5" xfId="3" applyFill="1" applyAlignment="1">
      <alignment wrapText="1"/>
    </xf>
    <xf numFmtId="0" fontId="0" fillId="0" borderId="0" xfId="0" applyAlignment="1" applyProtection="1">
      <alignment vertical="center"/>
      <protection locked="0"/>
    </xf>
    <xf numFmtId="0" fontId="6" fillId="0" borderId="0" xfId="0" applyFont="1" applyAlignment="1" applyProtection="1">
      <alignment vertical="center"/>
      <protection locked="0"/>
    </xf>
    <xf numFmtId="0" fontId="0" fillId="0" borderId="1" xfId="0" applyBorder="1" applyAlignment="1">
      <alignment horizontal="center" vertical="center" wrapText="1"/>
    </xf>
    <xf numFmtId="0" fontId="0" fillId="3" borderId="1" xfId="0" applyFill="1" applyBorder="1" applyAlignment="1" applyProtection="1">
      <alignment horizontal="left" vertical="center" wrapText="1"/>
      <protection locked="0"/>
    </xf>
    <xf numFmtId="0" fontId="0" fillId="0" borderId="0" xfId="0" applyAlignment="1">
      <alignment vertical="center"/>
    </xf>
    <xf numFmtId="0" fontId="0" fillId="0" borderId="0" xfId="0" applyAlignment="1" applyProtection="1">
      <alignment horizontal="center"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pplyProtection="1">
      <alignment horizontal="left" vertical="center"/>
      <protection locked="0"/>
    </xf>
    <xf numFmtId="0" fontId="0" fillId="0" borderId="0" xfId="0" applyAlignment="1">
      <alignment vertical="center" wrapText="1"/>
    </xf>
    <xf numFmtId="0" fontId="2" fillId="0" borderId="2" xfId="0" applyFont="1" applyBorder="1" applyAlignment="1">
      <alignment vertical="center"/>
    </xf>
    <xf numFmtId="2" fontId="2" fillId="0" borderId="3" xfId="0" applyNumberFormat="1" applyFont="1" applyBorder="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vertical="center"/>
    </xf>
    <xf numFmtId="2" fontId="0" fillId="0" borderId="1" xfId="0" applyNumberFormat="1" applyBorder="1" applyAlignment="1">
      <alignment horizontal="center" vertical="center"/>
    </xf>
    <xf numFmtId="0" fontId="0" fillId="5" borderId="1" xfId="0" applyFill="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horizontal="center" vertical="center"/>
    </xf>
    <xf numFmtId="0" fontId="0" fillId="0" borderId="1" xfId="0" applyBorder="1" applyAlignment="1">
      <alignment horizontal="center" vertical="center"/>
    </xf>
    <xf numFmtId="0" fontId="0" fillId="5" borderId="0" xfId="0" applyFill="1"/>
    <xf numFmtId="2" fontId="0" fillId="5" borderId="0" xfId="0" applyNumberFormat="1" applyFill="1" applyAlignment="1">
      <alignment horizontal="center"/>
    </xf>
    <xf numFmtId="0" fontId="0" fillId="5" borderId="0" xfId="0" applyFill="1" applyAlignment="1">
      <alignment horizontal="center"/>
    </xf>
    <xf numFmtId="0" fontId="2" fillId="5" borderId="0" xfId="0" applyFont="1" applyFill="1"/>
    <xf numFmtId="0" fontId="8" fillId="0" borderId="1" xfId="0" applyFont="1" applyBorder="1" applyAlignment="1">
      <alignment horizontal="left" vertical="center" wrapText="1"/>
    </xf>
    <xf numFmtId="0" fontId="1" fillId="5" borderId="0" xfId="0" applyFont="1" applyFill="1" applyAlignment="1">
      <alignment vertical="center"/>
    </xf>
    <xf numFmtId="0" fontId="0" fillId="5" borderId="0" xfId="0" applyFill="1" applyAlignment="1">
      <alignment vertical="center"/>
    </xf>
    <xf numFmtId="0" fontId="0" fillId="5" borderId="0" xfId="0" applyFill="1" applyAlignment="1">
      <alignment horizontal="center" vertical="center"/>
    </xf>
    <xf numFmtId="0" fontId="0" fillId="5" borderId="0" xfId="0" applyFill="1" applyAlignment="1">
      <alignment horizontal="center" vertical="center" wrapText="1"/>
    </xf>
    <xf numFmtId="0" fontId="6" fillId="5" borderId="0" xfId="0" applyFont="1" applyFill="1" applyAlignment="1">
      <alignment vertical="center"/>
    </xf>
    <xf numFmtId="0" fontId="0" fillId="0" borderId="1" xfId="0" applyBorder="1" applyAlignment="1">
      <alignment horizontal="left" vertical="center" wrapText="1"/>
    </xf>
    <xf numFmtId="0" fontId="1" fillId="2" borderId="1" xfId="0" applyFont="1" applyFill="1" applyBorder="1" applyAlignment="1">
      <alignment vertical="center"/>
    </xf>
    <xf numFmtId="0" fontId="0" fillId="3" borderId="1" xfId="0" applyFill="1" applyBorder="1" applyAlignment="1" applyProtection="1">
      <alignment horizontal="center" vertical="center" wrapText="1"/>
      <protection locked="0"/>
    </xf>
    <xf numFmtId="0" fontId="9" fillId="2" borderId="1" xfId="0" applyFont="1" applyFill="1" applyBorder="1" applyAlignment="1">
      <alignment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8" fillId="0" borderId="1" xfId="0" applyFont="1" applyBorder="1" applyAlignment="1">
      <alignment vertical="center" wrapText="1"/>
    </xf>
    <xf numFmtId="0" fontId="0" fillId="0" borderId="1" xfId="0" applyBorder="1" applyAlignment="1">
      <alignment horizontal="left" vertical="top" wrapText="1"/>
    </xf>
    <xf numFmtId="0" fontId="1" fillId="2" borderId="1" xfId="0" applyFont="1" applyFill="1" applyBorder="1" applyAlignment="1">
      <alignment vertical="top"/>
    </xf>
    <xf numFmtId="0" fontId="1" fillId="5" borderId="0" xfId="0" applyFont="1" applyFill="1" applyAlignment="1">
      <alignment wrapText="1"/>
    </xf>
    <xf numFmtId="0" fontId="1" fillId="2" borderId="1" xfId="0" applyFont="1" applyFill="1" applyBorder="1" applyAlignment="1" applyProtection="1">
      <alignment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0" fillId="3" borderId="1" xfId="0" applyFill="1" applyBorder="1" applyAlignment="1" applyProtection="1">
      <alignment vertical="center" wrapText="1"/>
      <protection locked="0"/>
    </xf>
    <xf numFmtId="0" fontId="1" fillId="3" borderId="1" xfId="0" applyFont="1" applyFill="1" applyBorder="1" applyAlignment="1" applyProtection="1">
      <alignment horizontal="center" vertical="center"/>
      <protection locked="0"/>
    </xf>
    <xf numFmtId="0" fontId="6" fillId="2" borderId="7" xfId="0" applyFont="1" applyFill="1" applyBorder="1" applyAlignment="1">
      <alignment vertical="center"/>
    </xf>
    <xf numFmtId="0" fontId="6" fillId="2" borderId="7" xfId="0" applyFont="1" applyFill="1" applyBorder="1" applyAlignment="1" applyProtection="1">
      <alignment horizontal="left" vertical="center"/>
      <protection locked="0"/>
    </xf>
    <xf numFmtId="0" fontId="7" fillId="2" borderId="7" xfId="0" applyFont="1" applyFill="1" applyBorder="1" applyAlignment="1">
      <alignment horizontal="center" vertical="center"/>
    </xf>
    <xf numFmtId="0" fontId="6" fillId="2" borderId="7" xfId="0" applyFont="1" applyFill="1" applyBorder="1" applyAlignment="1" applyProtection="1">
      <alignment vertical="center"/>
      <protection locked="0"/>
    </xf>
    <xf numFmtId="0" fontId="6" fillId="2" borderId="7" xfId="0" applyFont="1" applyFill="1" applyBorder="1" applyAlignment="1">
      <alignment vertical="center" wrapText="1"/>
    </xf>
    <xf numFmtId="0" fontId="0" fillId="5" borderId="0" xfId="0" applyFill="1" applyAlignment="1">
      <alignment horizontal="left" vertical="center"/>
    </xf>
    <xf numFmtId="0" fontId="0" fillId="5" borderId="0" xfId="0" applyFill="1" applyAlignment="1">
      <alignment horizontal="justify" wrapText="1"/>
    </xf>
    <xf numFmtId="0" fontId="3" fillId="5" borderId="0" xfId="1" applyFill="1" applyAlignment="1">
      <alignment wrapText="1"/>
    </xf>
    <xf numFmtId="0" fontId="0" fillId="3" borderId="0" xfId="0" applyFill="1" applyAlignment="1" applyProtection="1">
      <alignment horizontal="left" vertical="center" wrapText="1"/>
      <protection locked="0"/>
    </xf>
    <xf numFmtId="0" fontId="0" fillId="0" borderId="1" xfId="0" applyBorder="1" applyAlignment="1">
      <alignment horizontal="justify" vertical="center" wrapText="1"/>
    </xf>
    <xf numFmtId="0" fontId="1" fillId="2" borderId="1" xfId="0" applyFont="1" applyFill="1" applyBorder="1" applyAlignment="1">
      <alignment horizontal="justify" vertical="center"/>
    </xf>
    <xf numFmtId="0" fontId="1" fillId="3" borderId="1" xfId="0" applyFont="1" applyFill="1" applyBorder="1" applyAlignment="1" applyProtection="1">
      <alignment vertical="center" wrapText="1"/>
      <protection locked="0"/>
    </xf>
    <xf numFmtId="2" fontId="1" fillId="6" borderId="1" xfId="0" applyNumberFormat="1" applyFont="1" applyFill="1" applyBorder="1" applyAlignment="1">
      <alignment horizontal="center" vertical="center"/>
    </xf>
    <xf numFmtId="0" fontId="0" fillId="0" borderId="0" xfId="0" applyAlignment="1">
      <alignment horizontal="justify" vertical="center" wrapText="1"/>
    </xf>
    <xf numFmtId="0" fontId="0" fillId="5" borderId="0" xfId="0" applyFill="1" applyAlignment="1">
      <alignment horizontal="justify" vertical="top" wrapText="1"/>
    </xf>
    <xf numFmtId="0" fontId="2" fillId="3" borderId="0" xfId="0" applyFont="1" applyFill="1" applyAlignment="1">
      <alignment vertical="center"/>
    </xf>
    <xf numFmtId="0" fontId="3" fillId="5" borderId="0" xfId="1" applyFill="1" applyAlignment="1">
      <alignment horizontal="justify" wrapText="1"/>
    </xf>
    <xf numFmtId="0" fontId="2" fillId="5" borderId="0" xfId="0" applyFont="1" applyFill="1" applyAlignment="1">
      <alignment vertical="center"/>
    </xf>
    <xf numFmtId="0" fontId="0" fillId="5" borderId="0" xfId="0" applyFill="1" applyAlignment="1">
      <alignment horizontal="justify"/>
    </xf>
    <xf numFmtId="0" fontId="4" fillId="0" borderId="0" xfId="2" applyBorder="1" applyAlignment="1" applyProtection="1">
      <alignment vertical="center"/>
    </xf>
    <xf numFmtId="0" fontId="1" fillId="0" borderId="0" xfId="0" applyFont="1" applyAlignment="1">
      <alignment vertical="center"/>
    </xf>
    <xf numFmtId="0" fontId="3" fillId="0" borderId="24" xfId="1" applyBorder="1" applyAlignment="1">
      <alignment horizontal="center" vertical="center"/>
    </xf>
    <xf numFmtId="0" fontId="3" fillId="0" borderId="1" xfId="1" applyBorder="1" applyAlignment="1">
      <alignment horizontal="center" vertical="center"/>
    </xf>
    <xf numFmtId="0" fontId="3" fillId="0" borderId="18" xfId="1" applyBorder="1" applyAlignment="1">
      <alignment horizontal="center" vertical="center" wrapText="1"/>
    </xf>
    <xf numFmtId="0" fontId="0" fillId="0" borderId="22" xfId="0" applyBorder="1" applyAlignment="1">
      <alignment horizontal="center" vertical="center"/>
    </xf>
    <xf numFmtId="0" fontId="6" fillId="2" borderId="2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justify" vertical="center" wrapText="1"/>
    </xf>
    <xf numFmtId="0" fontId="0" fillId="0" borderId="26" xfId="0" applyBorder="1" applyAlignment="1">
      <alignment horizontal="justify" vertical="top" wrapText="1"/>
    </xf>
    <xf numFmtId="0" fontId="3" fillId="0" borderId="24" xfId="1" applyBorder="1" applyAlignment="1">
      <alignment horizontal="center" vertical="center" wrapText="1"/>
    </xf>
    <xf numFmtId="0" fontId="3" fillId="0" borderId="1" xfId="1" applyBorder="1" applyAlignment="1">
      <alignment horizontal="left" vertical="center" wrapText="1"/>
    </xf>
    <xf numFmtId="0" fontId="3" fillId="0" borderId="0" xfId="1" applyFill="1" applyBorder="1" applyAlignment="1">
      <alignment horizontal="justify" vertical="top"/>
    </xf>
    <xf numFmtId="0" fontId="3" fillId="0" borderId="0" xfId="1" applyFill="1" applyAlignment="1">
      <alignment wrapText="1"/>
    </xf>
    <xf numFmtId="0" fontId="6" fillId="5" borderId="0" xfId="0" applyFont="1" applyFill="1" applyAlignment="1">
      <alignment wrapText="1"/>
    </xf>
    <xf numFmtId="0" fontId="0" fillId="5" borderId="0" xfId="0" applyFill="1" applyAlignment="1">
      <alignment horizontal="justify" vertical="top"/>
    </xf>
    <xf numFmtId="0" fontId="8" fillId="0" borderId="1" xfId="1" applyFont="1" applyFill="1" applyBorder="1" applyAlignment="1">
      <alignment horizontal="left" vertical="center" wrapText="1"/>
    </xf>
    <xf numFmtId="0" fontId="3" fillId="0" borderId="1" xfId="1" applyFill="1" applyBorder="1" applyAlignment="1">
      <alignment horizontal="left" vertical="center" wrapText="1"/>
    </xf>
    <xf numFmtId="2" fontId="1" fillId="0" borderId="1" xfId="0" applyNumberFormat="1" applyFon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7" xfId="0" applyBorder="1" applyAlignment="1">
      <alignment vertical="top" wrapText="1"/>
    </xf>
    <xf numFmtId="0" fontId="0" fillId="0" borderId="32" xfId="0" applyBorder="1" applyAlignment="1">
      <alignment vertical="top" wrapText="1"/>
    </xf>
    <xf numFmtId="0" fontId="0" fillId="0" borderId="7" xfId="0" applyBorder="1" applyAlignment="1">
      <alignment vertical="top" wrapText="1"/>
    </xf>
    <xf numFmtId="0" fontId="0" fillId="0" borderId="1" xfId="0"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0" fillId="2" borderId="14" xfId="0" applyFont="1" applyFill="1" applyBorder="1" applyAlignment="1">
      <alignment horizontal="left" vertical="center"/>
    </xf>
    <xf numFmtId="0" fontId="10" fillId="2" borderId="15" xfId="0" applyFont="1" applyFill="1" applyBorder="1" applyAlignment="1">
      <alignment horizontal="left" vertical="center"/>
    </xf>
    <xf numFmtId="0" fontId="0" fillId="3" borderId="14"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4" fillId="0" borderId="4" xfId="2" applyAlignment="1" applyProtection="1">
      <alignment horizontal="left" vertical="center"/>
    </xf>
    <xf numFmtId="2" fontId="1" fillId="0" borderId="17" xfId="0" applyNumberFormat="1" applyFont="1" applyBorder="1" applyAlignment="1">
      <alignment horizontal="center" vertical="center"/>
    </xf>
    <xf numFmtId="2" fontId="1" fillId="0" borderId="7" xfId="0" applyNumberFormat="1" applyFont="1" applyBorder="1" applyAlignment="1">
      <alignment horizontal="center" vertical="center"/>
    </xf>
    <xf numFmtId="0" fontId="0" fillId="0" borderId="17" xfId="0" applyBorder="1" applyAlignment="1">
      <alignment horizontal="left" vertical="top" wrapText="1"/>
    </xf>
    <xf numFmtId="0" fontId="0" fillId="0" borderId="7" xfId="0" applyBorder="1" applyAlignment="1">
      <alignment horizontal="left" vertical="top" wrapText="1"/>
    </xf>
    <xf numFmtId="0" fontId="0" fillId="0" borderId="33" xfId="0" applyBorder="1" applyAlignment="1">
      <alignment horizontal="center" vertical="center"/>
    </xf>
    <xf numFmtId="0" fontId="0" fillId="0" borderId="22" xfId="0" applyBorder="1" applyAlignment="1">
      <alignment horizontal="center" vertical="center"/>
    </xf>
    <xf numFmtId="0" fontId="3" fillId="0" borderId="30" xfId="1" applyBorder="1" applyAlignment="1">
      <alignment horizontal="center" vertical="center"/>
    </xf>
    <xf numFmtId="0" fontId="3" fillId="0" borderId="31" xfId="1" applyBorder="1" applyAlignment="1">
      <alignment horizontal="center" vertical="center"/>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left" vertical="center" wrapText="1"/>
    </xf>
    <xf numFmtId="0" fontId="0" fillId="0" borderId="7" xfId="0" applyBorder="1" applyAlignment="1">
      <alignment horizontal="left" vertical="center" wrapText="1"/>
    </xf>
    <xf numFmtId="0" fontId="3" fillId="0" borderId="30" xfId="1" applyBorder="1" applyAlignment="1">
      <alignment horizontal="center" vertical="center" wrapText="1"/>
    </xf>
    <xf numFmtId="0" fontId="3" fillId="0" borderId="31" xfId="1" applyBorder="1" applyAlignment="1">
      <alignment horizontal="center" vertical="center" wrapText="1"/>
    </xf>
    <xf numFmtId="0" fontId="4" fillId="5" borderId="4" xfId="2" applyFill="1" applyAlignment="1">
      <alignment horizontal="left" vertical="center"/>
    </xf>
    <xf numFmtId="0" fontId="1" fillId="5" borderId="0" xfId="0" applyFont="1" applyFill="1" applyAlignment="1">
      <alignment horizontal="left" vertical="center" wrapText="1"/>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0" borderId="25" xfId="0" applyBorder="1" applyAlignment="1">
      <alignment horizontal="center" vertical="center"/>
    </xf>
    <xf numFmtId="0" fontId="3" fillId="0" borderId="26" xfId="1" applyBorder="1" applyAlignment="1">
      <alignment horizontal="center" vertical="center"/>
    </xf>
    <xf numFmtId="0" fontId="3" fillId="0" borderId="27" xfId="1" applyBorder="1" applyAlignment="1">
      <alignment horizontal="center" vertical="center"/>
    </xf>
  </cellXfs>
  <cellStyles count="4">
    <cellStyle name="Lien hypertexte" xfId="1" builtinId="8"/>
    <cellStyle name="Normal" xfId="0" builtinId="0"/>
    <cellStyle name="Titre 1" xfId="2" builtinId="16"/>
    <cellStyle name="Titre 2" xfId="3" builtinId="17"/>
  </cellStyles>
  <dxfs count="15">
    <dxf>
      <fill>
        <patternFill>
          <bgColor theme="2" tint="-9.9948118533890809E-2"/>
        </patternFill>
      </fill>
    </dxf>
    <dxf>
      <font>
        <color rgb="FF9C0006"/>
      </font>
      <fill>
        <patternFill>
          <bgColor rgb="FFFFC7CE"/>
        </patternFill>
      </fill>
    </dxf>
    <dxf>
      <fill>
        <patternFill>
          <bgColor rgb="FFFFC7CE"/>
        </patternFill>
      </fill>
    </dxf>
    <dxf>
      <fill>
        <patternFill>
          <bgColor rgb="FFFF0000"/>
        </patternFill>
      </fill>
    </dxf>
    <dxf>
      <font>
        <color rgb="FF9C0006"/>
      </font>
      <fill>
        <patternFill>
          <bgColor rgb="FFFFC7CE"/>
        </patternFill>
      </fill>
    </dxf>
    <dxf>
      <fill>
        <patternFill>
          <bgColor rgb="FFFF5050"/>
        </patternFill>
      </fill>
    </dxf>
    <dxf>
      <font>
        <color rgb="FF006100"/>
      </font>
      <fill>
        <patternFill>
          <bgColor rgb="FFC6EFCE"/>
        </patternFill>
      </fill>
    </dxf>
    <dxf>
      <fill>
        <patternFill>
          <bgColor theme="9" tint="-0.24994659260841701"/>
        </patternFill>
      </fill>
    </dxf>
    <dxf>
      <fill>
        <patternFill>
          <bgColor rgb="FF33CC33"/>
        </patternFill>
      </fill>
    </dxf>
    <dxf>
      <numFmt numFmtId="2" formatCode="0.00"/>
      <fill>
        <patternFill patternType="solid">
          <fgColor indexed="64"/>
          <bgColor theme="0"/>
        </patternFill>
      </fill>
      <alignment horizontal="center" vertical="bottom" textRotation="0" wrapText="0" indent="0" justifyLastLine="0" shrinkToFit="0" readingOrder="0"/>
    </dxf>
    <dxf>
      <numFmt numFmtId="2" formatCode="0.00"/>
      <fill>
        <patternFill patternType="solid">
          <fgColor indexed="64"/>
          <bgColor theme="0"/>
        </patternFill>
      </fill>
      <alignment horizontal="center" vertical="bottom" textRotation="0" wrapText="0" indent="0" justifyLastLine="0" shrinkToFit="0" readingOrder="0"/>
    </dxf>
    <dxf>
      <numFmt numFmtId="2" formatCode="0.00"/>
      <fill>
        <patternFill>
          <fgColor indexed="64"/>
          <bgColor theme="0"/>
        </patternFill>
      </fill>
      <alignment horizontal="center" vertical="bottom" textRotation="0" wrapText="0" indent="0" justifyLastLine="0" shrinkToFit="0" readingOrder="0"/>
    </dxf>
    <dxf>
      <fill>
        <patternFill>
          <fgColor indexed="64"/>
          <bgColor theme="0"/>
        </patternFill>
      </fill>
    </dxf>
    <dxf>
      <fill>
        <patternFill>
          <fgColor indexed="64"/>
          <bgColor theme="0"/>
        </patternFill>
      </fill>
    </dxf>
    <dxf>
      <fill>
        <patternFill>
          <fgColor indexed="64"/>
          <bgColor theme="0"/>
        </patternFill>
      </fill>
      <alignment vertical="center" textRotation="0" indent="0" justifyLastLine="0" shrinkToFit="0" readingOrder="0"/>
    </dxf>
  </dxfs>
  <tableStyles count="0" defaultTableStyle="TableStyleMedium2" defaultPivotStyle="PivotStyleLight16"/>
  <colors>
    <mruColors>
      <color rgb="FF595959"/>
      <color rgb="FFFD6925"/>
      <color rgb="FF19486A"/>
      <color rgb="FF00689D"/>
      <color rgb="FF56C02B"/>
      <color rgb="FF0A97D9"/>
      <color rgb="FF3F7E44"/>
      <color rgb="FFBF8B2E"/>
      <color rgb="FFFD9D24"/>
      <color rgb="FFDD13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1600" b="1">
                <a:effectLst/>
              </a:rPr>
              <a:t>Répercussions par ODD -</a:t>
            </a:r>
            <a:r>
              <a:rPr lang="nl-BE" sz="1600" b="1" baseline="0">
                <a:effectLst/>
              </a:rPr>
              <a:t> Histogramme</a:t>
            </a:r>
            <a:r>
              <a:rPr lang="nl-BE" sz="1600" b="1">
                <a:effectLst/>
              </a:rPr>
              <a:t> </a:t>
            </a:r>
            <a:endParaRPr lang="nl-BE"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2.7530412842041153E-2"/>
          <c:y val="0.2684133493729951"/>
          <c:w val="0.95956518031931093"/>
          <c:h val="0.71020772676639476"/>
        </c:manualLayout>
      </c:layout>
      <c:barChart>
        <c:barDir val="col"/>
        <c:grouping val="clustered"/>
        <c:varyColors val="0"/>
        <c:ser>
          <c:idx val="0"/>
          <c:order val="0"/>
          <c:tx>
            <c:strRef>
              <c:f>'Résultats intermédiaires (ODD)'!$A$3</c:f>
              <c:strCache>
                <c:ptCount val="1"/>
                <c:pt idx="0">
                  <c:v>ODD 1</c:v>
                </c:pt>
              </c:strCache>
            </c:strRef>
          </c:tx>
          <c:spPr>
            <a:solidFill>
              <a:srgbClr val="E5243B"/>
            </a:solidFill>
            <a:ln>
              <a:noFill/>
            </a:ln>
            <a:effectLst/>
          </c:spPr>
          <c:invertIfNegative val="0"/>
          <c:dLbls>
            <c:dLbl>
              <c:idx val="0"/>
              <c:tx>
                <c:rich>
                  <a:bodyPr/>
                  <a:lstStyle/>
                  <a:p>
                    <a:r>
                      <a:rPr lang="en-US"/>
                      <a:t>ODD 1</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08C-4D66-83AF-E0D21478F8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ODD'!$F$6</c15:sqref>
                  </c15:fullRef>
                </c:ext>
              </c:extLst>
              <c:f>'Test ODD'!$F$6</c:f>
              <c:numCache>
                <c:formatCode>0.00</c:formatCode>
                <c:ptCount val="1"/>
                <c:pt idx="0">
                  <c:v>3</c:v>
                </c:pt>
              </c:numCache>
            </c:numRef>
          </c:val>
          <c:extLst>
            <c:ext xmlns:c16="http://schemas.microsoft.com/office/drawing/2014/chart" uri="{C3380CC4-5D6E-409C-BE32-E72D297353CC}">
              <c16:uniqueId val="{00000000-68BE-488E-A049-B5C78E7AE4D4}"/>
            </c:ext>
          </c:extLst>
        </c:ser>
        <c:ser>
          <c:idx val="4"/>
          <c:order val="1"/>
          <c:tx>
            <c:strRef>
              <c:f>'Résultats intermédiaires (ODD)'!$A$4</c:f>
              <c:strCache>
                <c:ptCount val="1"/>
                <c:pt idx="0">
                  <c:v>ODD 2</c:v>
                </c:pt>
              </c:strCache>
            </c:strRef>
          </c:tx>
          <c:spPr>
            <a:solidFill>
              <a:srgbClr val="DDA63A"/>
            </a:solidFill>
            <a:ln>
              <a:noFill/>
            </a:ln>
            <a:effectLst/>
          </c:spPr>
          <c:invertIfNegative val="0"/>
          <c:dPt>
            <c:idx val="0"/>
            <c:invertIfNegative val="0"/>
            <c:bubble3D val="0"/>
            <c:extLst>
              <c:ext xmlns:c16="http://schemas.microsoft.com/office/drawing/2014/chart" uri="{C3380CC4-5D6E-409C-BE32-E72D297353CC}">
                <c16:uniqueId val="{00000002-68BE-488E-A049-B5C78E7AE4D4}"/>
              </c:ext>
            </c:extLst>
          </c:dPt>
          <c:dLbls>
            <c:dLbl>
              <c:idx val="0"/>
              <c:tx>
                <c:rich>
                  <a:bodyPr/>
                  <a:lstStyle/>
                  <a:p>
                    <a:r>
                      <a:rPr lang="en-US"/>
                      <a:t>ODD 2</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68BE-488E-A049-B5C78E7AE4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ODD'!$F$10</c15:sqref>
                  </c15:fullRef>
                </c:ext>
              </c:extLst>
              <c:f>'Test ODD'!$F$10</c:f>
              <c:numCache>
                <c:formatCode>0.00</c:formatCode>
                <c:ptCount val="1"/>
                <c:pt idx="0">
                  <c:v>3</c:v>
                </c:pt>
              </c:numCache>
            </c:numRef>
          </c:val>
          <c:extLst>
            <c:ext xmlns:c16="http://schemas.microsoft.com/office/drawing/2014/chart" uri="{C3380CC4-5D6E-409C-BE32-E72D297353CC}">
              <c16:uniqueId val="{00000003-68BE-488E-A049-B5C78E7AE4D4}"/>
            </c:ext>
          </c:extLst>
        </c:ser>
        <c:ser>
          <c:idx val="8"/>
          <c:order val="2"/>
          <c:tx>
            <c:strRef>
              <c:f>'Résultats intermédiaires (ODD)'!$A$5</c:f>
              <c:strCache>
                <c:ptCount val="1"/>
                <c:pt idx="0">
                  <c:v>ODD 3</c:v>
                </c:pt>
              </c:strCache>
            </c:strRef>
          </c:tx>
          <c:spPr>
            <a:solidFill>
              <a:srgbClr val="4C9F38"/>
            </a:solidFill>
            <a:ln>
              <a:noFill/>
            </a:ln>
            <a:effectLst/>
          </c:spPr>
          <c:invertIfNegative val="0"/>
          <c:dPt>
            <c:idx val="0"/>
            <c:invertIfNegative val="0"/>
            <c:bubble3D val="0"/>
            <c:spPr>
              <a:solidFill>
                <a:srgbClr val="4C9F38"/>
              </a:solidFill>
              <a:ln>
                <a:noFill/>
              </a:ln>
              <a:effectLst/>
            </c:spPr>
            <c:extLst>
              <c:ext xmlns:c16="http://schemas.microsoft.com/office/drawing/2014/chart" uri="{C3380CC4-5D6E-409C-BE32-E72D297353CC}">
                <c16:uniqueId val="{0000000D-3D3E-4509-8BA8-70256E72D3F3}"/>
              </c:ext>
            </c:extLst>
          </c:dPt>
          <c:dLbls>
            <c:dLbl>
              <c:idx val="0"/>
              <c:tx>
                <c:rich>
                  <a:bodyPr/>
                  <a:lstStyle/>
                  <a:p>
                    <a:r>
                      <a:rPr lang="en-US"/>
                      <a:t>ODD 3</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3D3E-4509-8BA8-70256E72D3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ODD'!$F$14</c15:sqref>
                  </c15:fullRef>
                </c:ext>
              </c:extLst>
              <c:f>'Test ODD'!$F$14</c:f>
              <c:numCache>
                <c:formatCode>0.00</c:formatCode>
                <c:ptCount val="1"/>
                <c:pt idx="0">
                  <c:v>3</c:v>
                </c:pt>
              </c:numCache>
            </c:numRef>
          </c:val>
          <c:extLst>
            <c:ext xmlns:c16="http://schemas.microsoft.com/office/drawing/2014/chart" uri="{C3380CC4-5D6E-409C-BE32-E72D297353CC}">
              <c16:uniqueId val="{00000004-68BE-488E-A049-B5C78E7AE4D4}"/>
            </c:ext>
          </c:extLst>
        </c:ser>
        <c:ser>
          <c:idx val="17"/>
          <c:order val="3"/>
          <c:tx>
            <c:strRef>
              <c:f>'Résultats intermédiaires (ODD)'!$A$6</c:f>
              <c:strCache>
                <c:ptCount val="1"/>
                <c:pt idx="0">
                  <c:v>ODD 4</c:v>
                </c:pt>
              </c:strCache>
            </c:strRef>
          </c:tx>
          <c:spPr>
            <a:solidFill>
              <a:srgbClr val="C5192D"/>
            </a:solidFill>
            <a:ln>
              <a:noFill/>
            </a:ln>
            <a:effectLst/>
          </c:spPr>
          <c:invertIfNegative val="0"/>
          <c:dPt>
            <c:idx val="0"/>
            <c:invertIfNegative val="0"/>
            <c:bubble3D val="0"/>
            <c:spPr>
              <a:solidFill>
                <a:srgbClr val="C5192D"/>
              </a:solidFill>
              <a:ln>
                <a:noFill/>
              </a:ln>
              <a:effectLst/>
            </c:spPr>
            <c:extLst>
              <c:ext xmlns:c16="http://schemas.microsoft.com/office/drawing/2014/chart" uri="{C3380CC4-5D6E-409C-BE32-E72D297353CC}">
                <c16:uniqueId val="{00000002-2AB0-42AE-AD27-EF795C4D7AA6}"/>
              </c:ext>
            </c:extLst>
          </c:dPt>
          <c:dLbls>
            <c:dLbl>
              <c:idx val="0"/>
              <c:tx>
                <c:rich>
                  <a:bodyPr/>
                  <a:lstStyle/>
                  <a:p>
                    <a:r>
                      <a:rPr lang="en-US"/>
                      <a:t>ODD 4</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2AB0-42AE-AD27-EF795C4D7A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ODD'!$F$21</c15:sqref>
                  </c15:fullRef>
                </c:ext>
              </c:extLst>
              <c:f>'Test ODD'!$F$21</c:f>
              <c:numCache>
                <c:formatCode>0.00</c:formatCode>
                <c:ptCount val="1"/>
                <c:pt idx="0">
                  <c:v>3</c:v>
                </c:pt>
              </c:numCache>
            </c:numRef>
          </c:val>
          <c:extLst>
            <c:ext xmlns:c16="http://schemas.microsoft.com/office/drawing/2014/chart" uri="{C3380CC4-5D6E-409C-BE32-E72D297353CC}">
              <c16:uniqueId val="{00000005-68BE-488E-A049-B5C78E7AE4D4}"/>
            </c:ext>
          </c:extLst>
        </c:ser>
        <c:ser>
          <c:idx val="25"/>
          <c:order val="4"/>
          <c:tx>
            <c:strRef>
              <c:f>'Résultats intermédiaires (ODD)'!$A$7</c:f>
              <c:strCache>
                <c:ptCount val="1"/>
                <c:pt idx="0">
                  <c:v>ODD 5</c:v>
                </c:pt>
              </c:strCache>
            </c:strRef>
          </c:tx>
          <c:spPr>
            <a:solidFill>
              <a:srgbClr val="FF3A21"/>
            </a:solidFill>
            <a:ln>
              <a:noFill/>
            </a:ln>
            <a:effectLst/>
          </c:spPr>
          <c:invertIfNegative val="0"/>
          <c:dPt>
            <c:idx val="0"/>
            <c:invertIfNegative val="0"/>
            <c:bubble3D val="0"/>
            <c:spPr>
              <a:solidFill>
                <a:srgbClr val="FF3A21"/>
              </a:solidFill>
              <a:ln>
                <a:noFill/>
              </a:ln>
              <a:effectLst/>
            </c:spPr>
            <c:extLst>
              <c:ext xmlns:c16="http://schemas.microsoft.com/office/drawing/2014/chart" uri="{C3380CC4-5D6E-409C-BE32-E72D297353CC}">
                <c16:uniqueId val="{00000004-2AB0-42AE-AD27-EF795C4D7AA6}"/>
              </c:ext>
            </c:extLst>
          </c:dPt>
          <c:dLbls>
            <c:dLbl>
              <c:idx val="0"/>
              <c:tx>
                <c:rich>
                  <a:bodyPr/>
                  <a:lstStyle/>
                  <a:p>
                    <a:r>
                      <a:rPr lang="en-US"/>
                      <a:t>ODD 5</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2AB0-42AE-AD27-EF795C4D7A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ODD'!$F$26</c15:sqref>
                  </c15:fullRef>
                </c:ext>
              </c:extLst>
              <c:f>'Test ODD'!$F$26</c:f>
              <c:numCache>
                <c:formatCode>0.00</c:formatCode>
                <c:ptCount val="1"/>
                <c:pt idx="0">
                  <c:v>3</c:v>
                </c:pt>
              </c:numCache>
            </c:numRef>
          </c:val>
          <c:extLst>
            <c:ext xmlns:c16="http://schemas.microsoft.com/office/drawing/2014/chart" uri="{C3380CC4-5D6E-409C-BE32-E72D297353CC}">
              <c16:uniqueId val="{00000006-68BE-488E-A049-B5C78E7AE4D4}"/>
            </c:ext>
          </c:extLst>
        </c:ser>
        <c:ser>
          <c:idx val="29"/>
          <c:order val="5"/>
          <c:tx>
            <c:strRef>
              <c:f>'Résultats intermédiaires (ODD)'!$A$8</c:f>
              <c:strCache>
                <c:ptCount val="1"/>
                <c:pt idx="0">
                  <c:v>ODD 6</c:v>
                </c:pt>
              </c:strCache>
            </c:strRef>
          </c:tx>
          <c:spPr>
            <a:solidFill>
              <a:srgbClr val="26BDE2"/>
            </a:solidFill>
            <a:ln>
              <a:noFill/>
            </a:ln>
            <a:effectLst/>
          </c:spPr>
          <c:invertIfNegative val="0"/>
          <c:dLbls>
            <c:dLbl>
              <c:idx val="0"/>
              <c:tx>
                <c:rich>
                  <a:bodyPr/>
                  <a:lstStyle/>
                  <a:p>
                    <a:r>
                      <a:rPr lang="en-US"/>
                      <a:t>ODD 6</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108C-4D66-83AF-E0D21478F8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ODD'!$F$30</c15:sqref>
                  </c15:fullRef>
                </c:ext>
              </c:extLst>
              <c:f>'Test ODD'!$F$30</c:f>
              <c:numCache>
                <c:formatCode>0.00</c:formatCode>
                <c:ptCount val="1"/>
                <c:pt idx="0">
                  <c:v>3</c:v>
                </c:pt>
              </c:numCache>
            </c:numRef>
          </c:val>
          <c:extLst>
            <c:ext xmlns:c16="http://schemas.microsoft.com/office/drawing/2014/chart" uri="{C3380CC4-5D6E-409C-BE32-E72D297353CC}">
              <c16:uniqueId val="{00000007-68BE-488E-A049-B5C78E7AE4D4}"/>
            </c:ext>
          </c:extLst>
        </c:ser>
        <c:ser>
          <c:idx val="35"/>
          <c:order val="6"/>
          <c:tx>
            <c:strRef>
              <c:f>'Résultats intermédiaires (ODD)'!$A$9</c:f>
              <c:strCache>
                <c:ptCount val="1"/>
                <c:pt idx="0">
                  <c:v>ODD 7</c:v>
                </c:pt>
              </c:strCache>
            </c:strRef>
          </c:tx>
          <c:spPr>
            <a:solidFill>
              <a:srgbClr val="FCC30B"/>
            </a:solidFill>
            <a:ln>
              <a:noFill/>
            </a:ln>
            <a:effectLst/>
          </c:spPr>
          <c:invertIfNegative val="0"/>
          <c:dLbls>
            <c:dLbl>
              <c:idx val="0"/>
              <c:tx>
                <c:rich>
                  <a:bodyPr/>
                  <a:lstStyle/>
                  <a:p>
                    <a:r>
                      <a:rPr lang="en-US"/>
                      <a:t>ODD 7</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08C-4D66-83AF-E0D21478F8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ODD'!$F$34</c15:sqref>
                  </c15:fullRef>
                </c:ext>
              </c:extLst>
              <c:f>'Test ODD'!$F$34</c:f>
              <c:numCache>
                <c:formatCode>0.00</c:formatCode>
                <c:ptCount val="1"/>
                <c:pt idx="0">
                  <c:v>3</c:v>
                </c:pt>
              </c:numCache>
            </c:numRef>
          </c:val>
          <c:extLst>
            <c:ext xmlns:c16="http://schemas.microsoft.com/office/drawing/2014/chart" uri="{C3380CC4-5D6E-409C-BE32-E72D297353CC}">
              <c16:uniqueId val="{00000008-68BE-488E-A049-B5C78E7AE4D4}"/>
            </c:ext>
          </c:extLst>
        </c:ser>
        <c:ser>
          <c:idx val="38"/>
          <c:order val="7"/>
          <c:tx>
            <c:strRef>
              <c:f>'Résultats intermédiaires (ODD)'!$A$10</c:f>
              <c:strCache>
                <c:ptCount val="1"/>
                <c:pt idx="0">
                  <c:v>ODD 8</c:v>
                </c:pt>
              </c:strCache>
            </c:strRef>
          </c:tx>
          <c:spPr>
            <a:solidFill>
              <a:srgbClr val="A21942"/>
            </a:solidFill>
            <a:ln>
              <a:noFill/>
            </a:ln>
            <a:effectLst/>
          </c:spPr>
          <c:invertIfNegative val="0"/>
          <c:dLbls>
            <c:dLbl>
              <c:idx val="0"/>
              <c:tx>
                <c:rich>
                  <a:bodyPr/>
                  <a:lstStyle/>
                  <a:p>
                    <a:r>
                      <a:rPr lang="en-US"/>
                      <a:t>ODD 8</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108C-4D66-83AF-E0D21478F8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ODD'!$F$38</c15:sqref>
                  </c15:fullRef>
                </c:ext>
              </c:extLst>
              <c:f>'Test ODD'!$F$38</c:f>
              <c:numCache>
                <c:formatCode>0.00</c:formatCode>
                <c:ptCount val="1"/>
                <c:pt idx="0">
                  <c:v>3</c:v>
                </c:pt>
              </c:numCache>
            </c:numRef>
          </c:val>
          <c:extLst>
            <c:ext xmlns:c16="http://schemas.microsoft.com/office/drawing/2014/chart" uri="{C3380CC4-5D6E-409C-BE32-E72D297353CC}">
              <c16:uniqueId val="{00000009-68BE-488E-A049-B5C78E7AE4D4}"/>
            </c:ext>
          </c:extLst>
        </c:ser>
        <c:ser>
          <c:idx val="48"/>
          <c:order val="8"/>
          <c:tx>
            <c:strRef>
              <c:f>'Résultats intermédiaires (ODD)'!$A$11</c:f>
              <c:strCache>
                <c:ptCount val="1"/>
                <c:pt idx="0">
                  <c:v>ODD 9</c:v>
                </c:pt>
              </c:strCache>
            </c:strRef>
          </c:tx>
          <c:spPr>
            <a:solidFill>
              <a:srgbClr val="FD6925"/>
            </a:solidFill>
            <a:ln>
              <a:noFill/>
            </a:ln>
            <a:effectLst/>
          </c:spPr>
          <c:invertIfNegative val="0"/>
          <c:dPt>
            <c:idx val="0"/>
            <c:invertIfNegative val="0"/>
            <c:bubble3D val="0"/>
            <c:spPr>
              <a:solidFill>
                <a:srgbClr val="FD6925"/>
              </a:solidFill>
              <a:ln>
                <a:noFill/>
              </a:ln>
              <a:effectLst/>
            </c:spPr>
            <c:extLst>
              <c:ext xmlns:c16="http://schemas.microsoft.com/office/drawing/2014/chart" uri="{C3380CC4-5D6E-409C-BE32-E72D297353CC}">
                <c16:uniqueId val="{00000006-2AB0-42AE-AD27-EF795C4D7AA6}"/>
              </c:ext>
            </c:extLst>
          </c:dPt>
          <c:dLbls>
            <c:dLbl>
              <c:idx val="0"/>
              <c:tx>
                <c:rich>
                  <a:bodyPr/>
                  <a:lstStyle/>
                  <a:p>
                    <a:r>
                      <a:rPr lang="en-US"/>
                      <a:t>ODD 9</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AB0-42AE-AD27-EF795C4D7A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ODD'!$F$43</c15:sqref>
                  </c15:fullRef>
                </c:ext>
              </c:extLst>
              <c:f>'Test ODD'!$F$43</c:f>
              <c:numCache>
                <c:formatCode>0.00</c:formatCode>
                <c:ptCount val="1"/>
                <c:pt idx="0">
                  <c:v>3</c:v>
                </c:pt>
              </c:numCache>
            </c:numRef>
          </c:val>
          <c:extLst>
            <c:ext xmlns:c16="http://schemas.microsoft.com/office/drawing/2014/chart" uri="{C3380CC4-5D6E-409C-BE32-E72D297353CC}">
              <c16:uniqueId val="{0000000A-68BE-488E-A049-B5C78E7AE4D4}"/>
            </c:ext>
          </c:extLst>
        </c:ser>
        <c:ser>
          <c:idx val="54"/>
          <c:order val="9"/>
          <c:tx>
            <c:strRef>
              <c:f>'Résultats intermédiaires (ODD)'!$A$12</c:f>
              <c:strCache>
                <c:ptCount val="1"/>
                <c:pt idx="0">
                  <c:v>ODD 10</c:v>
                </c:pt>
              </c:strCache>
            </c:strRef>
          </c:tx>
          <c:spPr>
            <a:solidFill>
              <a:srgbClr val="DD1367"/>
            </a:solidFill>
            <a:ln>
              <a:noFill/>
            </a:ln>
            <a:effectLst/>
          </c:spPr>
          <c:invertIfNegative val="0"/>
          <c:dPt>
            <c:idx val="0"/>
            <c:invertIfNegative val="0"/>
            <c:bubble3D val="0"/>
            <c:spPr>
              <a:solidFill>
                <a:srgbClr val="DD1367"/>
              </a:solidFill>
              <a:ln>
                <a:noFill/>
              </a:ln>
              <a:effectLst/>
            </c:spPr>
            <c:extLst>
              <c:ext xmlns:c16="http://schemas.microsoft.com/office/drawing/2014/chart" uri="{C3380CC4-5D6E-409C-BE32-E72D297353CC}">
                <c16:uniqueId val="{00000008-2AB0-42AE-AD27-EF795C4D7AA6}"/>
              </c:ext>
            </c:extLst>
          </c:dPt>
          <c:dLbls>
            <c:dLbl>
              <c:idx val="0"/>
              <c:tx>
                <c:rich>
                  <a:bodyPr/>
                  <a:lstStyle/>
                  <a:p>
                    <a:r>
                      <a:rPr lang="en-US"/>
                      <a:t>ODD 10</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2AB0-42AE-AD27-EF795C4D7A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ODD'!$F$48</c15:sqref>
                  </c15:fullRef>
                </c:ext>
              </c:extLst>
              <c:f>'Test ODD'!$F$48</c:f>
              <c:numCache>
                <c:formatCode>0.00</c:formatCode>
                <c:ptCount val="1"/>
                <c:pt idx="0">
                  <c:v>3</c:v>
                </c:pt>
              </c:numCache>
            </c:numRef>
          </c:val>
          <c:extLst>
            <c:ext xmlns:c16="http://schemas.microsoft.com/office/drawing/2014/chart" uri="{C3380CC4-5D6E-409C-BE32-E72D297353CC}">
              <c16:uniqueId val="{0000000B-68BE-488E-A049-B5C78E7AE4D4}"/>
            </c:ext>
          </c:extLst>
        </c:ser>
        <c:ser>
          <c:idx val="60"/>
          <c:order val="10"/>
          <c:tx>
            <c:strRef>
              <c:f>'Résultats intermédiaires (ODD)'!$A$13</c:f>
              <c:strCache>
                <c:ptCount val="1"/>
                <c:pt idx="0">
                  <c:v>ODD 11</c:v>
                </c:pt>
              </c:strCache>
            </c:strRef>
          </c:tx>
          <c:spPr>
            <a:solidFill>
              <a:srgbClr val="FD9D24"/>
            </a:solidFill>
            <a:ln>
              <a:noFill/>
            </a:ln>
            <a:effectLst/>
          </c:spPr>
          <c:invertIfNegative val="0"/>
          <c:dPt>
            <c:idx val="0"/>
            <c:invertIfNegative val="0"/>
            <c:bubble3D val="0"/>
            <c:spPr>
              <a:solidFill>
                <a:srgbClr val="FD9D24"/>
              </a:solidFill>
              <a:ln>
                <a:noFill/>
              </a:ln>
              <a:effectLst/>
            </c:spPr>
            <c:extLst>
              <c:ext xmlns:c16="http://schemas.microsoft.com/office/drawing/2014/chart" uri="{C3380CC4-5D6E-409C-BE32-E72D297353CC}">
                <c16:uniqueId val="{0000000A-2AB0-42AE-AD27-EF795C4D7AA6}"/>
              </c:ext>
            </c:extLst>
          </c:dPt>
          <c:dLbls>
            <c:dLbl>
              <c:idx val="0"/>
              <c:tx>
                <c:rich>
                  <a:bodyPr/>
                  <a:lstStyle/>
                  <a:p>
                    <a:r>
                      <a:rPr lang="en-US"/>
                      <a:t>ODD 11</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2AB0-42AE-AD27-EF795C4D7A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ODD'!$F$53</c15:sqref>
                  </c15:fullRef>
                </c:ext>
              </c:extLst>
              <c:f>'Test ODD'!$F$53</c:f>
              <c:numCache>
                <c:formatCode>0.00</c:formatCode>
                <c:ptCount val="1"/>
                <c:pt idx="0">
                  <c:v>3</c:v>
                </c:pt>
              </c:numCache>
            </c:numRef>
          </c:val>
          <c:extLst>
            <c:ext xmlns:c16="http://schemas.microsoft.com/office/drawing/2014/chart" uri="{C3380CC4-5D6E-409C-BE32-E72D297353CC}">
              <c16:uniqueId val="{0000000C-68BE-488E-A049-B5C78E7AE4D4}"/>
            </c:ext>
          </c:extLst>
        </c:ser>
        <c:ser>
          <c:idx val="69"/>
          <c:order val="11"/>
          <c:tx>
            <c:strRef>
              <c:f>'Résultats intermédiaires (ODD)'!$A$14</c:f>
              <c:strCache>
                <c:ptCount val="1"/>
                <c:pt idx="0">
                  <c:v>ODD 12</c:v>
                </c:pt>
              </c:strCache>
            </c:strRef>
          </c:tx>
          <c:spPr>
            <a:solidFill>
              <a:srgbClr val="BF8B2E"/>
            </a:solidFill>
            <a:ln>
              <a:noFill/>
            </a:ln>
            <a:effectLst/>
          </c:spPr>
          <c:invertIfNegative val="0"/>
          <c:dLbls>
            <c:dLbl>
              <c:idx val="0"/>
              <c:tx>
                <c:rich>
                  <a:bodyPr/>
                  <a:lstStyle/>
                  <a:p>
                    <a:r>
                      <a:rPr lang="en-US"/>
                      <a:t>ODD 12</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108C-4D66-83AF-E0D21478F8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ODD'!$F$60</c15:sqref>
                  </c15:fullRef>
                </c:ext>
              </c:extLst>
              <c:f>'Test ODD'!$F$60</c:f>
              <c:numCache>
                <c:formatCode>0.00</c:formatCode>
                <c:ptCount val="1"/>
                <c:pt idx="0">
                  <c:v>3</c:v>
                </c:pt>
              </c:numCache>
            </c:numRef>
          </c:val>
          <c:extLst>
            <c:ext xmlns:c16="http://schemas.microsoft.com/office/drawing/2014/chart" uri="{C3380CC4-5D6E-409C-BE32-E72D297353CC}">
              <c16:uniqueId val="{0000000D-68BE-488E-A049-B5C78E7AE4D4}"/>
            </c:ext>
          </c:extLst>
        </c:ser>
        <c:ser>
          <c:idx val="76"/>
          <c:order val="12"/>
          <c:tx>
            <c:strRef>
              <c:f>'Résultats intermédiaires (ODD)'!$A$15</c:f>
              <c:strCache>
                <c:ptCount val="1"/>
                <c:pt idx="0">
                  <c:v>ODD 13</c:v>
                </c:pt>
              </c:strCache>
            </c:strRef>
          </c:tx>
          <c:spPr>
            <a:solidFill>
              <a:srgbClr val="3F7E44"/>
            </a:solidFill>
            <a:ln>
              <a:noFill/>
            </a:ln>
            <a:effectLst/>
          </c:spPr>
          <c:invertIfNegative val="0"/>
          <c:dLbls>
            <c:dLbl>
              <c:idx val="0"/>
              <c:tx>
                <c:rich>
                  <a:bodyPr/>
                  <a:lstStyle/>
                  <a:p>
                    <a:r>
                      <a:rPr lang="en-US"/>
                      <a:t>ODD 13</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108C-4D66-83AF-E0D21478F8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ODD'!$F$66</c15:sqref>
                  </c15:fullRef>
                </c:ext>
              </c:extLst>
              <c:f>'Test ODD'!$F$66</c:f>
              <c:numCache>
                <c:formatCode>0.00</c:formatCode>
                <c:ptCount val="1"/>
                <c:pt idx="0">
                  <c:v>3</c:v>
                </c:pt>
              </c:numCache>
            </c:numRef>
          </c:val>
          <c:extLst>
            <c:ext xmlns:c16="http://schemas.microsoft.com/office/drawing/2014/chart" uri="{C3380CC4-5D6E-409C-BE32-E72D297353CC}">
              <c16:uniqueId val="{0000000E-68BE-488E-A049-B5C78E7AE4D4}"/>
            </c:ext>
          </c:extLst>
        </c:ser>
        <c:ser>
          <c:idx val="78"/>
          <c:order val="13"/>
          <c:tx>
            <c:strRef>
              <c:f>'Résultats intermédiaires (ODD)'!$A$16</c:f>
              <c:strCache>
                <c:ptCount val="1"/>
                <c:pt idx="0">
                  <c:v>ODD 14</c:v>
                </c:pt>
              </c:strCache>
            </c:strRef>
          </c:tx>
          <c:spPr>
            <a:solidFill>
              <a:srgbClr val="0A97D9"/>
            </a:solidFill>
            <a:ln>
              <a:noFill/>
            </a:ln>
            <a:effectLst/>
          </c:spPr>
          <c:invertIfNegative val="0"/>
          <c:dLbls>
            <c:dLbl>
              <c:idx val="0"/>
              <c:tx>
                <c:rich>
                  <a:bodyPr/>
                  <a:lstStyle/>
                  <a:p>
                    <a:r>
                      <a:rPr lang="en-US"/>
                      <a:t>ODD 14</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108C-4D66-83AF-E0D21478F8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ODD'!$F$70</c15:sqref>
                  </c15:fullRef>
                </c:ext>
              </c:extLst>
              <c:f>'Test ODD'!$F$70</c:f>
              <c:numCache>
                <c:formatCode>0.00</c:formatCode>
                <c:ptCount val="1"/>
                <c:pt idx="0">
                  <c:v>3</c:v>
                </c:pt>
              </c:numCache>
            </c:numRef>
          </c:val>
          <c:extLst>
            <c:ext xmlns:c16="http://schemas.microsoft.com/office/drawing/2014/chart" uri="{C3380CC4-5D6E-409C-BE32-E72D297353CC}">
              <c16:uniqueId val="{0000000F-68BE-488E-A049-B5C78E7AE4D4}"/>
            </c:ext>
          </c:extLst>
        </c:ser>
        <c:ser>
          <c:idx val="80"/>
          <c:order val="14"/>
          <c:tx>
            <c:strRef>
              <c:f>'Résultats intermédiaires (ODD)'!$A$17</c:f>
              <c:strCache>
                <c:ptCount val="1"/>
                <c:pt idx="0">
                  <c:v>ODD 15</c:v>
                </c:pt>
              </c:strCache>
            </c:strRef>
          </c:tx>
          <c:spPr>
            <a:solidFill>
              <a:srgbClr val="56C02B"/>
            </a:solidFill>
            <a:ln>
              <a:noFill/>
            </a:ln>
            <a:effectLst/>
          </c:spPr>
          <c:invertIfNegative val="0"/>
          <c:dLbls>
            <c:dLbl>
              <c:idx val="0"/>
              <c:tx>
                <c:rich>
                  <a:bodyPr/>
                  <a:lstStyle/>
                  <a:p>
                    <a:r>
                      <a:rPr lang="en-US"/>
                      <a:t>ODD 15</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108C-4D66-83AF-E0D21478F8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ODD'!$F$72:$F$73</c15:sqref>
                  </c15:fullRef>
                </c:ext>
              </c:extLst>
              <c:f>'Test ODD'!$F$72</c:f>
              <c:numCache>
                <c:formatCode>0.00</c:formatCode>
                <c:ptCount val="1"/>
                <c:pt idx="0">
                  <c:v>3</c:v>
                </c:pt>
              </c:numCache>
            </c:numRef>
          </c:val>
          <c:extLst>
            <c:ext xmlns:c16="http://schemas.microsoft.com/office/drawing/2014/chart" uri="{C3380CC4-5D6E-409C-BE32-E72D297353CC}">
              <c16:uniqueId val="{00000010-68BE-488E-A049-B5C78E7AE4D4}"/>
            </c:ext>
          </c:extLst>
        </c:ser>
        <c:ser>
          <c:idx val="85"/>
          <c:order val="15"/>
          <c:tx>
            <c:strRef>
              <c:f>'Résultats intermédiaires (ODD)'!$A$18</c:f>
              <c:strCache>
                <c:ptCount val="1"/>
                <c:pt idx="0">
                  <c:v>ODD 16</c:v>
                </c:pt>
              </c:strCache>
            </c:strRef>
          </c:tx>
          <c:spPr>
            <a:solidFill>
              <a:srgbClr val="00689D"/>
            </a:solidFill>
            <a:ln>
              <a:noFill/>
            </a:ln>
            <a:effectLst/>
          </c:spPr>
          <c:invertIfNegative val="0"/>
          <c:dLbls>
            <c:dLbl>
              <c:idx val="0"/>
              <c:tx>
                <c:rich>
                  <a:bodyPr/>
                  <a:lstStyle/>
                  <a:p>
                    <a:r>
                      <a:rPr lang="en-US"/>
                      <a:t>ODD 16</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108C-4D66-83AF-E0D21478F86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ODD'!$F$75</c15:sqref>
                  </c15:fullRef>
                </c:ext>
              </c:extLst>
              <c:f>'Test ODD'!$F$75</c:f>
              <c:numCache>
                <c:formatCode>0.00</c:formatCode>
                <c:ptCount val="1"/>
                <c:pt idx="0">
                  <c:v>3</c:v>
                </c:pt>
              </c:numCache>
            </c:numRef>
          </c:val>
          <c:extLst>
            <c:ext xmlns:c16="http://schemas.microsoft.com/office/drawing/2014/chart" uri="{C3380CC4-5D6E-409C-BE32-E72D297353CC}">
              <c16:uniqueId val="{00000011-68BE-488E-A049-B5C78E7AE4D4}"/>
            </c:ext>
          </c:extLst>
        </c:ser>
        <c:ser>
          <c:idx val="89"/>
          <c:order val="16"/>
          <c:tx>
            <c:strRef>
              <c:f>'Résultats intermédiaires (ODD)'!$A$19</c:f>
              <c:strCache>
                <c:ptCount val="1"/>
                <c:pt idx="0">
                  <c:v>ODD 17</c:v>
                </c:pt>
              </c:strCache>
            </c:strRef>
          </c:tx>
          <c:spPr>
            <a:solidFill>
              <a:srgbClr val="19486A"/>
            </a:solidFill>
            <a:ln>
              <a:noFill/>
            </a:ln>
            <a:effectLst/>
          </c:spPr>
          <c:invertIfNegative val="0"/>
          <c:dPt>
            <c:idx val="0"/>
            <c:invertIfNegative val="0"/>
            <c:bubble3D val="0"/>
            <c:spPr>
              <a:solidFill>
                <a:srgbClr val="19486A"/>
              </a:solidFill>
              <a:ln>
                <a:noFill/>
              </a:ln>
              <a:effectLst/>
            </c:spPr>
            <c:extLst>
              <c:ext xmlns:c16="http://schemas.microsoft.com/office/drawing/2014/chart" uri="{C3380CC4-5D6E-409C-BE32-E72D297353CC}">
                <c16:uniqueId val="{0000000C-2AB0-42AE-AD27-EF795C4D7AA6}"/>
              </c:ext>
            </c:extLst>
          </c:dPt>
          <c:dLbls>
            <c:dLbl>
              <c:idx val="0"/>
              <c:tx>
                <c:rich>
                  <a:bodyPr/>
                  <a:lstStyle/>
                  <a:p>
                    <a:r>
                      <a:rPr lang="en-US"/>
                      <a:t>ODD 17</a:t>
                    </a:r>
                  </a:p>
                </c:rich>
              </c:tx>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2AB0-42AE-AD27-EF795C4D7A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'Test ODD'!$F$5</c15:sqref>
                  </c15:fullRef>
                </c:ext>
              </c:extLst>
              <c:f>'Test ODD'!$F$5</c:f>
              <c:strCache>
                <c:ptCount val="1"/>
                <c:pt idx="0">
                  <c:v>Score moyen</c:v>
                </c:pt>
              </c:strCache>
            </c:strRef>
          </c:cat>
          <c:val>
            <c:numRef>
              <c:extLst>
                <c:ext xmlns:c15="http://schemas.microsoft.com/office/drawing/2012/chart" uri="{02D57815-91ED-43cb-92C2-25804820EDAC}">
                  <c15:fullRef>
                    <c15:sqref>'Test ODD'!$F$80</c15:sqref>
                  </c15:fullRef>
                </c:ext>
              </c:extLst>
              <c:f>'Test ODD'!$F$80</c:f>
              <c:numCache>
                <c:formatCode>0.00</c:formatCode>
                <c:ptCount val="1"/>
                <c:pt idx="0">
                  <c:v>3</c:v>
                </c:pt>
              </c:numCache>
            </c:numRef>
          </c:val>
          <c:extLst>
            <c:ext xmlns:c16="http://schemas.microsoft.com/office/drawing/2014/chart" uri="{C3380CC4-5D6E-409C-BE32-E72D297353CC}">
              <c16:uniqueId val="{00000012-68BE-488E-A049-B5C78E7AE4D4}"/>
            </c:ext>
          </c:extLst>
        </c:ser>
        <c:dLbls>
          <c:showLegendKey val="0"/>
          <c:showVal val="1"/>
          <c:showCatName val="0"/>
          <c:showSerName val="0"/>
          <c:showPercent val="0"/>
          <c:showBubbleSize val="0"/>
        </c:dLbls>
        <c:gapWidth val="219"/>
        <c:overlap val="-27"/>
        <c:axId val="15897888"/>
        <c:axId val="15892480"/>
        <c:extLst/>
      </c:barChart>
      <c:catAx>
        <c:axId val="15897888"/>
        <c:scaling>
          <c:orientation val="minMax"/>
        </c:scaling>
        <c:delete val="1"/>
        <c:axPos val="b"/>
        <c:majorGridlines>
          <c:spPr>
            <a:ln w="9525" cap="flat" cmpd="sng" algn="ctr">
              <a:solidFill>
                <a:schemeClr val="tx1">
                  <a:lumMod val="15000"/>
                  <a:lumOff val="85000"/>
                </a:schemeClr>
              </a:solidFill>
              <a:round/>
            </a:ln>
            <a:effectLst/>
          </c:spPr>
        </c:majorGridlines>
        <c:minorGridlines>
          <c:spPr>
            <a:ln w="12700" cap="flat" cmpd="sng" algn="ctr">
              <a:solidFill>
                <a:schemeClr val="bg1"/>
              </a:solidFill>
              <a:round/>
            </a:ln>
            <a:effectLst/>
          </c:spPr>
        </c:minorGridlines>
        <c:numFmt formatCode="General" sourceLinked="1"/>
        <c:majorTickMark val="none"/>
        <c:minorTickMark val="none"/>
        <c:tickLblPos val="nextTo"/>
        <c:crossAx val="15892480"/>
        <c:crossesAt val="3"/>
        <c:auto val="1"/>
        <c:lblAlgn val="ctr"/>
        <c:lblOffset val="100"/>
        <c:noMultiLvlLbl val="0"/>
      </c:catAx>
      <c:valAx>
        <c:axId val="15892480"/>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897888"/>
        <c:crosses val="autoZero"/>
        <c:crossBetween val="between"/>
        <c:maj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nl-BE"/>
              <a:t>Répercussions</a:t>
            </a:r>
            <a:r>
              <a:rPr lang="nl-BE" baseline="0"/>
              <a:t> </a:t>
            </a:r>
            <a:r>
              <a:rPr lang="nl-BE"/>
              <a:t>par ODD – Diagramme en toile d'araignée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1852455935951079"/>
          <c:y val="0.18081946385123729"/>
          <c:w val="0.3499038452324193"/>
          <c:h val="0.75334528589108796"/>
        </c:manualLayout>
      </c:layout>
      <c:radarChart>
        <c:radarStyle val="filled"/>
        <c:varyColors val="0"/>
        <c:ser>
          <c:idx val="0"/>
          <c:order val="0"/>
          <c:spPr>
            <a:noFill/>
            <a:ln w="19050">
              <a:solidFill>
                <a:schemeClr val="tx1">
                  <a:lumMod val="50000"/>
                  <a:lumOff val="50000"/>
                </a:schemeClr>
              </a:solidFill>
            </a:ln>
            <a:effectLst>
              <a:outerShdw blurRad="57150" dist="19050" dir="5400000" algn="ctr" rotWithShape="0">
                <a:srgbClr val="000000">
                  <a:alpha val="63000"/>
                </a:srgbClr>
              </a:outerShdw>
            </a:effectLst>
          </c:spPr>
          <c:cat>
            <c:strRef>
              <c:f>'Résultats intermédiaires (ODD)'!$A$3:$A$19</c:f>
              <c:strCache>
                <c:ptCount val="17"/>
                <c:pt idx="0">
                  <c:v>ODD 1</c:v>
                </c:pt>
                <c:pt idx="1">
                  <c:v>ODD 2</c:v>
                </c:pt>
                <c:pt idx="2">
                  <c:v>ODD 3</c:v>
                </c:pt>
                <c:pt idx="3">
                  <c:v>ODD 4</c:v>
                </c:pt>
                <c:pt idx="4">
                  <c:v>ODD 5</c:v>
                </c:pt>
                <c:pt idx="5">
                  <c:v>ODD 6</c:v>
                </c:pt>
                <c:pt idx="6">
                  <c:v>ODD 7</c:v>
                </c:pt>
                <c:pt idx="7">
                  <c:v>ODD 8</c:v>
                </c:pt>
                <c:pt idx="8">
                  <c:v>ODD 9</c:v>
                </c:pt>
                <c:pt idx="9">
                  <c:v>ODD 10</c:v>
                </c:pt>
                <c:pt idx="10">
                  <c:v>ODD 11</c:v>
                </c:pt>
                <c:pt idx="11">
                  <c:v>ODD 12</c:v>
                </c:pt>
                <c:pt idx="12">
                  <c:v>ODD 13</c:v>
                </c:pt>
                <c:pt idx="13">
                  <c:v>ODD 14</c:v>
                </c:pt>
                <c:pt idx="14">
                  <c:v>ODD 15</c:v>
                </c:pt>
                <c:pt idx="15">
                  <c:v>ODD 16</c:v>
                </c:pt>
                <c:pt idx="16">
                  <c:v>ODD 17</c:v>
                </c:pt>
              </c:strCache>
              <c:extLst xmlns:c15="http://schemas.microsoft.com/office/drawing/2012/chart"/>
            </c:strRef>
          </c:cat>
          <c:val>
            <c:numRef>
              <c:f>'Résultats intermédiaires (ODD)'!$B$3:$B$19</c:f>
              <c:numCache>
                <c:formatCode>General</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extLst xmlns:c15="http://schemas.microsoft.com/office/drawing/2012/chart"/>
            </c:numRef>
          </c:val>
          <c:extLst>
            <c:ext xmlns:c16="http://schemas.microsoft.com/office/drawing/2014/chart" uri="{C3380CC4-5D6E-409C-BE32-E72D297353CC}">
              <c16:uniqueId val="{00000001-78FE-4B29-A7F7-C22128091BEA}"/>
            </c:ext>
          </c:extLst>
        </c:ser>
        <c:ser>
          <c:idx val="1"/>
          <c:order val="1"/>
          <c:spPr>
            <a:solidFill>
              <a:schemeClr val="accent1">
                <a:alpha val="35000"/>
              </a:schemeClr>
            </a:solidFill>
            <a:ln>
              <a:solidFill>
                <a:schemeClr val="accent1">
                  <a:alpha val="0"/>
                </a:schemeClr>
              </a:solidFill>
            </a:ln>
            <a:effectLst>
              <a:outerShdw blurRad="57150" dist="19050" dir="5400000" algn="ctr" rotWithShape="0">
                <a:srgbClr val="000000">
                  <a:alpha val="63000"/>
                </a:srgbClr>
              </a:outerShdw>
            </a:effectLst>
          </c:spPr>
          <c:cat>
            <c:strRef>
              <c:f>'Résultats intermédiaires (ODD)'!$A$3:$A$19</c:f>
              <c:strCache>
                <c:ptCount val="17"/>
                <c:pt idx="0">
                  <c:v>ODD 1</c:v>
                </c:pt>
                <c:pt idx="1">
                  <c:v>ODD 2</c:v>
                </c:pt>
                <c:pt idx="2">
                  <c:v>ODD 3</c:v>
                </c:pt>
                <c:pt idx="3">
                  <c:v>ODD 4</c:v>
                </c:pt>
                <c:pt idx="4">
                  <c:v>ODD 5</c:v>
                </c:pt>
                <c:pt idx="5">
                  <c:v>ODD 6</c:v>
                </c:pt>
                <c:pt idx="6">
                  <c:v>ODD 7</c:v>
                </c:pt>
                <c:pt idx="7">
                  <c:v>ODD 8</c:v>
                </c:pt>
                <c:pt idx="8">
                  <c:v>ODD 9</c:v>
                </c:pt>
                <c:pt idx="9">
                  <c:v>ODD 10</c:v>
                </c:pt>
                <c:pt idx="10">
                  <c:v>ODD 11</c:v>
                </c:pt>
                <c:pt idx="11">
                  <c:v>ODD 12</c:v>
                </c:pt>
                <c:pt idx="12">
                  <c:v>ODD 13</c:v>
                </c:pt>
                <c:pt idx="13">
                  <c:v>ODD 14</c:v>
                </c:pt>
                <c:pt idx="14">
                  <c:v>ODD 15</c:v>
                </c:pt>
                <c:pt idx="15">
                  <c:v>ODD 16</c:v>
                </c:pt>
                <c:pt idx="16">
                  <c:v>ODD 17</c:v>
                </c:pt>
              </c:strCache>
            </c:strRef>
          </c:cat>
          <c:val>
            <c:numRef>
              <c:f>'Résultats intermédiaires (ODD)'!$C$3:$C$19</c:f>
              <c:numCache>
                <c:formatCode>0.00</c:formatCode>
                <c:ptCount val="17"/>
                <c:pt idx="0">
                  <c:v>3</c:v>
                </c:pt>
                <c:pt idx="1">
                  <c:v>3</c:v>
                </c:pt>
                <c:pt idx="2" formatCode="General">
                  <c:v>3</c:v>
                </c:pt>
                <c:pt idx="3" formatCode="General">
                  <c:v>3</c:v>
                </c:pt>
                <c:pt idx="4" formatCode="General">
                  <c:v>3</c:v>
                </c:pt>
                <c:pt idx="5" formatCode="General">
                  <c:v>3</c:v>
                </c:pt>
                <c:pt idx="6" formatCode="General">
                  <c:v>3</c:v>
                </c:pt>
                <c:pt idx="7" formatCode="General">
                  <c:v>3</c:v>
                </c:pt>
                <c:pt idx="8" formatCode="General">
                  <c:v>3</c:v>
                </c:pt>
                <c:pt idx="9" formatCode="General">
                  <c:v>3</c:v>
                </c:pt>
                <c:pt idx="10" formatCode="General">
                  <c:v>3</c:v>
                </c:pt>
                <c:pt idx="11" formatCode="General">
                  <c:v>3</c:v>
                </c:pt>
                <c:pt idx="12" formatCode="General">
                  <c:v>3</c:v>
                </c:pt>
                <c:pt idx="13" formatCode="General">
                  <c:v>3</c:v>
                </c:pt>
                <c:pt idx="14" formatCode="General">
                  <c:v>3</c:v>
                </c:pt>
                <c:pt idx="15" formatCode="General">
                  <c:v>3</c:v>
                </c:pt>
                <c:pt idx="16" formatCode="General">
                  <c:v>3</c:v>
                </c:pt>
              </c:numCache>
            </c:numRef>
          </c:val>
          <c:extLst>
            <c:ext xmlns:c16="http://schemas.microsoft.com/office/drawing/2014/chart" uri="{C3380CC4-5D6E-409C-BE32-E72D297353CC}">
              <c16:uniqueId val="{00000000-78FE-4B29-A7F7-C22128091BEA}"/>
            </c:ext>
          </c:extLst>
        </c:ser>
        <c:dLbls>
          <c:showLegendKey val="0"/>
          <c:showVal val="0"/>
          <c:showCatName val="0"/>
          <c:showSerName val="0"/>
          <c:showPercent val="0"/>
          <c:showBubbleSize val="0"/>
        </c:dLbls>
        <c:axId val="217618976"/>
        <c:axId val="217622720"/>
        <c:extLst/>
      </c:radarChart>
      <c:catAx>
        <c:axId val="217618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7622720"/>
        <c:crosses val="autoZero"/>
        <c:auto val="1"/>
        <c:lblAlgn val="ctr"/>
        <c:lblOffset val="100"/>
        <c:noMultiLvlLbl val="0"/>
      </c:catAx>
      <c:valAx>
        <c:axId val="217622720"/>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7618976"/>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sz="1600" b="1" baseline="0"/>
              <a:t>Aperçu des répercussions sur les 5 piliers (Peuple, Prospérité, Planète, Paix et Partenariats)</a:t>
            </a:r>
            <a:endParaRPr lang="nl-BE"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8008624123813862E-2"/>
          <c:y val="0.13254809325304925"/>
          <c:w val="0.92466159618845967"/>
          <c:h val="0.838324378570325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0-76BB-48EE-91ED-1F612E9961F9}"/>
              </c:ext>
            </c:extLst>
          </c:dPt>
          <c:dPt>
            <c:idx val="1"/>
            <c:invertIfNegative val="0"/>
            <c:bubble3D val="0"/>
            <c:spPr>
              <a:solidFill>
                <a:srgbClr val="FFAB2F"/>
              </a:solidFill>
              <a:ln>
                <a:noFill/>
              </a:ln>
              <a:effectLst/>
            </c:spPr>
            <c:extLst>
              <c:ext xmlns:c16="http://schemas.microsoft.com/office/drawing/2014/chart" uri="{C3380CC4-5D6E-409C-BE32-E72D297353CC}">
                <c16:uniqueId val="{00000001-76BB-48EE-91ED-1F612E9961F9}"/>
              </c:ext>
            </c:extLst>
          </c:dPt>
          <c:dPt>
            <c:idx val="2"/>
            <c:invertIfNegative val="0"/>
            <c:bubble3D val="0"/>
            <c:spPr>
              <a:solidFill>
                <a:srgbClr val="92D050"/>
              </a:solidFill>
              <a:ln>
                <a:noFill/>
              </a:ln>
              <a:effectLst/>
            </c:spPr>
            <c:extLst>
              <c:ext xmlns:c16="http://schemas.microsoft.com/office/drawing/2014/chart" uri="{C3380CC4-5D6E-409C-BE32-E72D297353CC}">
                <c16:uniqueId val="{00000002-76BB-48EE-91ED-1F612E9961F9}"/>
              </c:ext>
            </c:extLst>
          </c:dPt>
          <c:dPt>
            <c:idx val="4"/>
            <c:invertIfNegative val="0"/>
            <c:bubble3D val="0"/>
            <c:spPr>
              <a:solidFill>
                <a:srgbClr val="7030A0"/>
              </a:solidFill>
              <a:ln>
                <a:noFill/>
              </a:ln>
              <a:effectLst/>
            </c:spPr>
            <c:extLst>
              <c:ext xmlns:c16="http://schemas.microsoft.com/office/drawing/2014/chart" uri="{C3380CC4-5D6E-409C-BE32-E72D297353CC}">
                <c16:uniqueId val="{00000003-76BB-48EE-91ED-1F612E9961F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P''s'!$A$2:$A$6</c:f>
              <c:strCache>
                <c:ptCount val="5"/>
                <c:pt idx="0">
                  <c:v>Peuple</c:v>
                </c:pt>
                <c:pt idx="1">
                  <c:v>Prospérité</c:v>
                </c:pt>
                <c:pt idx="2">
                  <c:v>Planète</c:v>
                </c:pt>
                <c:pt idx="3">
                  <c:v>Paix</c:v>
                </c:pt>
                <c:pt idx="4">
                  <c:v>Partenariats</c:v>
                </c:pt>
              </c:strCache>
            </c:strRef>
          </c:cat>
          <c:val>
            <c:numRef>
              <c:f>'5 P''s'!$B$2:$B$6</c:f>
              <c:numCache>
                <c:formatCode>0.00</c:formatCode>
                <c:ptCount val="5"/>
                <c:pt idx="0">
                  <c:v>3</c:v>
                </c:pt>
                <c:pt idx="1">
                  <c:v>3</c:v>
                </c:pt>
                <c:pt idx="2">
                  <c:v>3</c:v>
                </c:pt>
                <c:pt idx="3">
                  <c:v>3</c:v>
                </c:pt>
                <c:pt idx="4">
                  <c:v>3</c:v>
                </c:pt>
              </c:numCache>
            </c:numRef>
          </c:val>
          <c:extLst>
            <c:ext xmlns:c16="http://schemas.microsoft.com/office/drawing/2014/chart" uri="{C3380CC4-5D6E-409C-BE32-E72D297353CC}">
              <c16:uniqueId val="{00000000-9E76-4036-B2E5-515DB4EAF0E6}"/>
            </c:ext>
          </c:extLst>
        </c:ser>
        <c:dLbls>
          <c:dLblPos val="outEnd"/>
          <c:showLegendKey val="0"/>
          <c:showVal val="1"/>
          <c:showCatName val="0"/>
          <c:showSerName val="0"/>
          <c:showPercent val="0"/>
          <c:showBubbleSize val="0"/>
        </c:dLbls>
        <c:gapWidth val="150"/>
        <c:axId val="1607726111"/>
        <c:axId val="1607729855"/>
      </c:barChart>
      <c:catAx>
        <c:axId val="1607726111"/>
        <c:scaling>
          <c:orientation val="minMax"/>
        </c:scaling>
        <c:delete val="1"/>
        <c:axPos val="b"/>
        <c:numFmt formatCode="General" sourceLinked="1"/>
        <c:majorTickMark val="none"/>
        <c:minorTickMark val="none"/>
        <c:tickLblPos val="nextTo"/>
        <c:crossAx val="1607729855"/>
        <c:crossesAt val="3"/>
        <c:auto val="1"/>
        <c:lblAlgn val="ctr"/>
        <c:lblOffset val="100"/>
        <c:noMultiLvlLbl val="0"/>
      </c:catAx>
      <c:valAx>
        <c:axId val="1607729855"/>
        <c:scaling>
          <c:orientation val="minMax"/>
          <c:max val="5"/>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077261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gradFill>
        <a:gsLst>
          <a:gs pos="300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png"/><Relationship Id="rId16" Type="http://schemas.openxmlformats.org/officeDocument/2006/relationships/image" Target="../media/image21.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3.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3" Type="http://schemas.openxmlformats.org/officeDocument/2006/relationships/image" Target="../media/image24.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chart" Target="../charts/chart3.xml"/><Relationship Id="rId1" Type="http://schemas.openxmlformats.org/officeDocument/2006/relationships/chart" Target="../charts/chart1.xml"/><Relationship Id="rId6" Type="http://schemas.openxmlformats.org/officeDocument/2006/relationships/image" Target="../media/image27.png"/><Relationship Id="rId11" Type="http://schemas.openxmlformats.org/officeDocument/2006/relationships/image" Target="../media/image32.png"/><Relationship Id="rId5" Type="http://schemas.openxmlformats.org/officeDocument/2006/relationships/image" Target="../media/image26.png"/><Relationship Id="rId15" Type="http://schemas.openxmlformats.org/officeDocument/2006/relationships/image" Target="../media/image36.png"/><Relationship Id="rId10" Type="http://schemas.openxmlformats.org/officeDocument/2006/relationships/image" Target="../media/image31.png"/><Relationship Id="rId19" Type="http://schemas.openxmlformats.org/officeDocument/2006/relationships/chart" Target="../charts/chart2.xml"/><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37</xdr:row>
      <xdr:rowOff>152400</xdr:rowOff>
    </xdr:from>
    <xdr:to>
      <xdr:col>0</xdr:col>
      <xdr:colOff>3979604</xdr:colOff>
      <xdr:row>47</xdr:row>
      <xdr:rowOff>135254</xdr:rowOff>
    </xdr:to>
    <xdr:pic>
      <xdr:nvPicPr>
        <xdr:cNvPr id="2" name="Picture 1" descr="VVSG Kennisnetwerk :: VVSG Kennisnetwerk">
          <a:extLst>
            <a:ext uri="{FF2B5EF4-FFF2-40B4-BE49-F238E27FC236}">
              <a16:creationId xmlns:a16="http://schemas.microsoft.com/office/drawing/2014/main" id="{F696CC84-522F-44B2-AE94-57F65FDB0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51080"/>
          <a:ext cx="3979604" cy="1811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4343401</xdr:colOff>
      <xdr:row>36</xdr:row>
      <xdr:rowOff>166158</xdr:rowOff>
    </xdr:from>
    <xdr:to>
      <xdr:col>0</xdr:col>
      <xdr:colOff>6383655</xdr:colOff>
      <xdr:row>46</xdr:row>
      <xdr:rowOff>15240</xdr:rowOff>
    </xdr:to>
    <xdr:pic>
      <xdr:nvPicPr>
        <xdr:cNvPr id="3" name="Picture 2" descr="Communications materials - United Nations Sustainable Development">
          <a:extLst>
            <a:ext uri="{FF2B5EF4-FFF2-40B4-BE49-F238E27FC236}">
              <a16:creationId xmlns:a16="http://schemas.microsoft.com/office/drawing/2014/main" id="{F8E6C5C8-1428-4F0C-B0BD-DFC7FBA240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43401" y="12281958"/>
          <a:ext cx="2040254" cy="1677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7143751</xdr:colOff>
      <xdr:row>40</xdr:row>
      <xdr:rowOff>38100</xdr:rowOff>
    </xdr:from>
    <xdr:to>
      <xdr:col>1</xdr:col>
      <xdr:colOff>1</xdr:colOff>
      <xdr:row>45</xdr:row>
      <xdr:rowOff>131341</xdr:rowOff>
    </xdr:to>
    <xdr:pic>
      <xdr:nvPicPr>
        <xdr:cNvPr id="4" name="Picture 3" descr="Idea Consult | MVO Vlaanderen">
          <a:extLst>
            <a:ext uri="{FF2B5EF4-FFF2-40B4-BE49-F238E27FC236}">
              <a16:creationId xmlns:a16="http://schemas.microsoft.com/office/drawing/2014/main" id="{0C036540-4B8F-46F9-BC20-F05F76753D6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43751" y="12885420"/>
          <a:ext cx="3661410" cy="1007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3076575</xdr:colOff>
      <xdr:row>48</xdr:row>
      <xdr:rowOff>20955</xdr:rowOff>
    </xdr:from>
    <xdr:to>
      <xdr:col>0</xdr:col>
      <xdr:colOff>4581525</xdr:colOff>
      <xdr:row>59</xdr:row>
      <xdr:rowOff>73770</xdr:rowOff>
    </xdr:to>
    <xdr:pic>
      <xdr:nvPicPr>
        <xdr:cNvPr id="5" name="Image 4">
          <a:extLst>
            <a:ext uri="{FF2B5EF4-FFF2-40B4-BE49-F238E27FC236}">
              <a16:creationId xmlns:a16="http://schemas.microsoft.com/office/drawing/2014/main" id="{CA197FE2-4908-4FC9-9BA4-530392EEC3D5}"/>
            </a:ext>
          </a:extLst>
        </xdr:cNvPr>
        <xdr:cNvPicPr>
          <a:picLocks noChangeAspect="1"/>
        </xdr:cNvPicPr>
      </xdr:nvPicPr>
      <xdr:blipFill rotWithShape="1">
        <a:blip xmlns:r="http://schemas.openxmlformats.org/officeDocument/2006/relationships" r:embed="rId4"/>
        <a:srcRect l="22371" t="22617" r="19839" b="23487"/>
        <a:stretch/>
      </xdr:blipFill>
      <xdr:spPr>
        <a:xfrm>
          <a:off x="3076575" y="14331315"/>
          <a:ext cx="1504950" cy="2064495"/>
        </a:xfrm>
        <a:prstGeom prst="rect">
          <a:avLst/>
        </a:prstGeom>
      </xdr:spPr>
    </xdr:pic>
    <xdr:clientData/>
  </xdr:twoCellAnchor>
  <xdr:twoCellAnchor editAs="oneCell">
    <xdr:from>
      <xdr:col>0</xdr:col>
      <xdr:colOff>5800724</xdr:colOff>
      <xdr:row>50</xdr:row>
      <xdr:rowOff>66674</xdr:rowOff>
    </xdr:from>
    <xdr:to>
      <xdr:col>0</xdr:col>
      <xdr:colOff>8998365</xdr:colOff>
      <xdr:row>57</xdr:row>
      <xdr:rowOff>142873</xdr:rowOff>
    </xdr:to>
    <xdr:pic>
      <xdr:nvPicPr>
        <xdr:cNvPr id="6" name="Image 5">
          <a:extLst>
            <a:ext uri="{FF2B5EF4-FFF2-40B4-BE49-F238E27FC236}">
              <a16:creationId xmlns:a16="http://schemas.microsoft.com/office/drawing/2014/main" id="{BD7EDF22-0F1A-4D90-960A-271B7D38A9E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00724" y="14742794"/>
          <a:ext cx="3197641"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15240</xdr:rowOff>
    </xdr:from>
    <xdr:to>
      <xdr:col>0</xdr:col>
      <xdr:colOff>900000</xdr:colOff>
      <xdr:row>5</xdr:row>
      <xdr:rowOff>915240</xdr:rowOff>
    </xdr:to>
    <xdr:pic>
      <xdr:nvPicPr>
        <xdr:cNvPr id="7" name="Image 6">
          <a:extLst>
            <a:ext uri="{FF2B5EF4-FFF2-40B4-BE49-F238E27FC236}">
              <a16:creationId xmlns:a16="http://schemas.microsoft.com/office/drawing/2014/main" id="{F192FD67-200D-84F1-E865-4C901CC65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30580"/>
          <a:ext cx="900000" cy="900000"/>
        </a:xfrm>
        <a:prstGeom prst="rect">
          <a:avLst/>
        </a:prstGeom>
      </xdr:spPr>
    </xdr:pic>
    <xdr:clientData/>
  </xdr:twoCellAnchor>
  <xdr:twoCellAnchor editAs="oneCell">
    <xdr:from>
      <xdr:col>0</xdr:col>
      <xdr:colOff>0</xdr:colOff>
      <xdr:row>9</xdr:row>
      <xdr:rowOff>22860</xdr:rowOff>
    </xdr:from>
    <xdr:to>
      <xdr:col>0</xdr:col>
      <xdr:colOff>900000</xdr:colOff>
      <xdr:row>10</xdr:row>
      <xdr:rowOff>160860</xdr:rowOff>
    </xdr:to>
    <xdr:pic>
      <xdr:nvPicPr>
        <xdr:cNvPr id="11" name="Image 10">
          <a:extLst>
            <a:ext uri="{FF2B5EF4-FFF2-40B4-BE49-F238E27FC236}">
              <a16:creationId xmlns:a16="http://schemas.microsoft.com/office/drawing/2014/main" id="{710E0AE2-4A5F-6C37-A6AC-AAF7615D55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253740"/>
          <a:ext cx="900000" cy="900000"/>
        </a:xfrm>
        <a:prstGeom prst="rect">
          <a:avLst/>
        </a:prstGeom>
      </xdr:spPr>
    </xdr:pic>
    <xdr:clientData/>
  </xdr:twoCellAnchor>
  <xdr:twoCellAnchor editAs="oneCell">
    <xdr:from>
      <xdr:col>0</xdr:col>
      <xdr:colOff>0</xdr:colOff>
      <xdr:row>13</xdr:row>
      <xdr:rowOff>22860</xdr:rowOff>
    </xdr:from>
    <xdr:to>
      <xdr:col>0</xdr:col>
      <xdr:colOff>900000</xdr:colOff>
      <xdr:row>14</xdr:row>
      <xdr:rowOff>267540</xdr:rowOff>
    </xdr:to>
    <xdr:pic>
      <xdr:nvPicPr>
        <xdr:cNvPr id="15" name="Image 14">
          <a:extLst>
            <a:ext uri="{FF2B5EF4-FFF2-40B4-BE49-F238E27FC236}">
              <a16:creationId xmlns:a16="http://schemas.microsoft.com/office/drawing/2014/main" id="{456CD915-A9E1-BAEE-C56C-9CDE4BD30A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5402580"/>
          <a:ext cx="900000" cy="900000"/>
        </a:xfrm>
        <a:prstGeom prst="rect">
          <a:avLst/>
        </a:prstGeom>
      </xdr:spPr>
    </xdr:pic>
    <xdr:clientData/>
  </xdr:twoCellAnchor>
  <xdr:twoCellAnchor editAs="oneCell">
    <xdr:from>
      <xdr:col>0</xdr:col>
      <xdr:colOff>0</xdr:colOff>
      <xdr:row>20</xdr:row>
      <xdr:rowOff>22860</xdr:rowOff>
    </xdr:from>
    <xdr:to>
      <xdr:col>0</xdr:col>
      <xdr:colOff>900000</xdr:colOff>
      <xdr:row>21</xdr:row>
      <xdr:rowOff>46560</xdr:rowOff>
    </xdr:to>
    <xdr:pic>
      <xdr:nvPicPr>
        <xdr:cNvPr id="18" name="Image 17">
          <a:extLst>
            <a:ext uri="{FF2B5EF4-FFF2-40B4-BE49-F238E27FC236}">
              <a16:creationId xmlns:a16="http://schemas.microsoft.com/office/drawing/2014/main" id="{710CEAEC-44F1-4AA4-0567-8768F7E637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9517380"/>
          <a:ext cx="900000" cy="900000"/>
        </a:xfrm>
        <a:prstGeom prst="rect">
          <a:avLst/>
        </a:prstGeom>
      </xdr:spPr>
    </xdr:pic>
    <xdr:clientData/>
  </xdr:twoCellAnchor>
  <xdr:twoCellAnchor editAs="oneCell">
    <xdr:from>
      <xdr:col>0</xdr:col>
      <xdr:colOff>0</xdr:colOff>
      <xdr:row>25</xdr:row>
      <xdr:rowOff>15240</xdr:rowOff>
    </xdr:from>
    <xdr:to>
      <xdr:col>0</xdr:col>
      <xdr:colOff>900000</xdr:colOff>
      <xdr:row>26</xdr:row>
      <xdr:rowOff>145620</xdr:rowOff>
    </xdr:to>
    <xdr:pic>
      <xdr:nvPicPr>
        <xdr:cNvPr id="20" name="Image 19">
          <a:extLst>
            <a:ext uri="{FF2B5EF4-FFF2-40B4-BE49-F238E27FC236}">
              <a16:creationId xmlns:a16="http://schemas.microsoft.com/office/drawing/2014/main" id="{9D07E449-D90A-D81A-074F-FE27AC96471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2313920"/>
          <a:ext cx="900000" cy="900000"/>
        </a:xfrm>
        <a:prstGeom prst="rect">
          <a:avLst/>
        </a:prstGeom>
      </xdr:spPr>
    </xdr:pic>
    <xdr:clientData/>
  </xdr:twoCellAnchor>
  <xdr:twoCellAnchor editAs="oneCell">
    <xdr:from>
      <xdr:col>0</xdr:col>
      <xdr:colOff>0</xdr:colOff>
      <xdr:row>29</xdr:row>
      <xdr:rowOff>22860</xdr:rowOff>
    </xdr:from>
    <xdr:to>
      <xdr:col>0</xdr:col>
      <xdr:colOff>900000</xdr:colOff>
      <xdr:row>29</xdr:row>
      <xdr:rowOff>922860</xdr:rowOff>
    </xdr:to>
    <xdr:pic>
      <xdr:nvPicPr>
        <xdr:cNvPr id="22" name="Image 21">
          <a:extLst>
            <a:ext uri="{FF2B5EF4-FFF2-40B4-BE49-F238E27FC236}">
              <a16:creationId xmlns:a16="http://schemas.microsoft.com/office/drawing/2014/main" id="{BC940C44-FD62-12D2-6C95-9BE2039115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4378940"/>
          <a:ext cx="900000" cy="900000"/>
        </a:xfrm>
        <a:prstGeom prst="rect">
          <a:avLst/>
        </a:prstGeom>
      </xdr:spPr>
    </xdr:pic>
    <xdr:clientData/>
  </xdr:twoCellAnchor>
  <xdr:twoCellAnchor editAs="oneCell">
    <xdr:from>
      <xdr:col>0</xdr:col>
      <xdr:colOff>0</xdr:colOff>
      <xdr:row>33</xdr:row>
      <xdr:rowOff>30480</xdr:rowOff>
    </xdr:from>
    <xdr:to>
      <xdr:col>0</xdr:col>
      <xdr:colOff>900000</xdr:colOff>
      <xdr:row>34</xdr:row>
      <xdr:rowOff>244680</xdr:rowOff>
    </xdr:to>
    <xdr:pic>
      <xdr:nvPicPr>
        <xdr:cNvPr id="24" name="Image 23">
          <a:extLst>
            <a:ext uri="{FF2B5EF4-FFF2-40B4-BE49-F238E27FC236}">
              <a16:creationId xmlns:a16="http://schemas.microsoft.com/office/drawing/2014/main" id="{3B5F6A28-9633-01A2-8D58-017B8A4B750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6603980"/>
          <a:ext cx="900000" cy="900000"/>
        </a:xfrm>
        <a:prstGeom prst="rect">
          <a:avLst/>
        </a:prstGeom>
      </xdr:spPr>
    </xdr:pic>
    <xdr:clientData/>
  </xdr:twoCellAnchor>
  <xdr:twoCellAnchor editAs="oneCell">
    <xdr:from>
      <xdr:col>0</xdr:col>
      <xdr:colOff>0</xdr:colOff>
      <xdr:row>37</xdr:row>
      <xdr:rowOff>15240</xdr:rowOff>
    </xdr:from>
    <xdr:to>
      <xdr:col>0</xdr:col>
      <xdr:colOff>900000</xdr:colOff>
      <xdr:row>37</xdr:row>
      <xdr:rowOff>915240</xdr:rowOff>
    </xdr:to>
    <xdr:pic>
      <xdr:nvPicPr>
        <xdr:cNvPr id="26" name="Image 25">
          <a:extLst>
            <a:ext uri="{FF2B5EF4-FFF2-40B4-BE49-F238E27FC236}">
              <a16:creationId xmlns:a16="http://schemas.microsoft.com/office/drawing/2014/main" id="{165E406C-FC28-1DBF-33A8-886A5EAA0BB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18737580"/>
          <a:ext cx="900000" cy="900000"/>
        </a:xfrm>
        <a:prstGeom prst="rect">
          <a:avLst/>
        </a:prstGeom>
      </xdr:spPr>
    </xdr:pic>
    <xdr:clientData/>
  </xdr:twoCellAnchor>
  <xdr:twoCellAnchor editAs="oneCell">
    <xdr:from>
      <xdr:col>0</xdr:col>
      <xdr:colOff>0</xdr:colOff>
      <xdr:row>42</xdr:row>
      <xdr:rowOff>22860</xdr:rowOff>
    </xdr:from>
    <xdr:to>
      <xdr:col>0</xdr:col>
      <xdr:colOff>900000</xdr:colOff>
      <xdr:row>43</xdr:row>
      <xdr:rowOff>267540</xdr:rowOff>
    </xdr:to>
    <xdr:pic>
      <xdr:nvPicPr>
        <xdr:cNvPr id="28" name="Image 27">
          <a:extLst>
            <a:ext uri="{FF2B5EF4-FFF2-40B4-BE49-F238E27FC236}">
              <a16:creationId xmlns:a16="http://schemas.microsoft.com/office/drawing/2014/main" id="{FB55EE1B-E090-1AFE-7393-2200AB69C20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21549360"/>
          <a:ext cx="900000" cy="900000"/>
        </a:xfrm>
        <a:prstGeom prst="rect">
          <a:avLst/>
        </a:prstGeom>
      </xdr:spPr>
    </xdr:pic>
    <xdr:clientData/>
  </xdr:twoCellAnchor>
  <xdr:twoCellAnchor editAs="oneCell">
    <xdr:from>
      <xdr:col>0</xdr:col>
      <xdr:colOff>0</xdr:colOff>
      <xdr:row>47</xdr:row>
      <xdr:rowOff>15240</xdr:rowOff>
    </xdr:from>
    <xdr:to>
      <xdr:col>0</xdr:col>
      <xdr:colOff>900000</xdr:colOff>
      <xdr:row>48</xdr:row>
      <xdr:rowOff>259920</xdr:rowOff>
    </xdr:to>
    <xdr:pic>
      <xdr:nvPicPr>
        <xdr:cNvPr id="30" name="Image 29">
          <a:extLst>
            <a:ext uri="{FF2B5EF4-FFF2-40B4-BE49-F238E27FC236}">
              <a16:creationId xmlns:a16="http://schemas.microsoft.com/office/drawing/2014/main" id="{6E889BB2-A24D-9126-B3C1-D6071347892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24345900"/>
          <a:ext cx="900000" cy="900000"/>
        </a:xfrm>
        <a:prstGeom prst="rect">
          <a:avLst/>
        </a:prstGeom>
      </xdr:spPr>
    </xdr:pic>
    <xdr:clientData/>
  </xdr:twoCellAnchor>
  <xdr:twoCellAnchor editAs="oneCell">
    <xdr:from>
      <xdr:col>0</xdr:col>
      <xdr:colOff>0</xdr:colOff>
      <xdr:row>52</xdr:row>
      <xdr:rowOff>22860</xdr:rowOff>
    </xdr:from>
    <xdr:to>
      <xdr:col>0</xdr:col>
      <xdr:colOff>900000</xdr:colOff>
      <xdr:row>53</xdr:row>
      <xdr:rowOff>267540</xdr:rowOff>
    </xdr:to>
    <xdr:pic>
      <xdr:nvPicPr>
        <xdr:cNvPr id="32" name="Image 31">
          <a:extLst>
            <a:ext uri="{FF2B5EF4-FFF2-40B4-BE49-F238E27FC236}">
              <a16:creationId xmlns:a16="http://schemas.microsoft.com/office/drawing/2014/main" id="{D643D4AC-1000-5483-5406-DCF7A1395B6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27157680"/>
          <a:ext cx="900000" cy="900000"/>
        </a:xfrm>
        <a:prstGeom prst="rect">
          <a:avLst/>
        </a:prstGeom>
      </xdr:spPr>
    </xdr:pic>
    <xdr:clientData/>
  </xdr:twoCellAnchor>
  <xdr:twoCellAnchor editAs="oneCell">
    <xdr:from>
      <xdr:col>0</xdr:col>
      <xdr:colOff>0</xdr:colOff>
      <xdr:row>59</xdr:row>
      <xdr:rowOff>22860</xdr:rowOff>
    </xdr:from>
    <xdr:to>
      <xdr:col>0</xdr:col>
      <xdr:colOff>900000</xdr:colOff>
      <xdr:row>60</xdr:row>
      <xdr:rowOff>244680</xdr:rowOff>
    </xdr:to>
    <xdr:pic>
      <xdr:nvPicPr>
        <xdr:cNvPr id="35" name="Image 34">
          <a:extLst>
            <a:ext uri="{FF2B5EF4-FFF2-40B4-BE49-F238E27FC236}">
              <a16:creationId xmlns:a16="http://schemas.microsoft.com/office/drawing/2014/main" id="{A1F9FA97-8812-58B1-D220-EA0DA2329D5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30617160"/>
          <a:ext cx="900000" cy="900000"/>
        </a:xfrm>
        <a:prstGeom prst="rect">
          <a:avLst/>
        </a:prstGeom>
      </xdr:spPr>
    </xdr:pic>
    <xdr:clientData/>
  </xdr:twoCellAnchor>
  <xdr:twoCellAnchor editAs="oneCell">
    <xdr:from>
      <xdr:col>0</xdr:col>
      <xdr:colOff>0</xdr:colOff>
      <xdr:row>65</xdr:row>
      <xdr:rowOff>22860</xdr:rowOff>
    </xdr:from>
    <xdr:to>
      <xdr:col>0</xdr:col>
      <xdr:colOff>900000</xdr:colOff>
      <xdr:row>66</xdr:row>
      <xdr:rowOff>267540</xdr:rowOff>
    </xdr:to>
    <xdr:pic>
      <xdr:nvPicPr>
        <xdr:cNvPr id="39" name="Image 38">
          <a:extLst>
            <a:ext uri="{FF2B5EF4-FFF2-40B4-BE49-F238E27FC236}">
              <a16:creationId xmlns:a16="http://schemas.microsoft.com/office/drawing/2014/main" id="{27B369FD-1C7E-4F2B-AB41-951A96139DD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34076640"/>
          <a:ext cx="900000" cy="900000"/>
        </a:xfrm>
        <a:prstGeom prst="rect">
          <a:avLst/>
        </a:prstGeom>
      </xdr:spPr>
    </xdr:pic>
    <xdr:clientData/>
  </xdr:twoCellAnchor>
  <xdr:twoCellAnchor editAs="oneCell">
    <xdr:from>
      <xdr:col>0</xdr:col>
      <xdr:colOff>0</xdr:colOff>
      <xdr:row>69</xdr:row>
      <xdr:rowOff>22860</xdr:rowOff>
    </xdr:from>
    <xdr:to>
      <xdr:col>0</xdr:col>
      <xdr:colOff>900000</xdr:colOff>
      <xdr:row>69</xdr:row>
      <xdr:rowOff>922860</xdr:rowOff>
    </xdr:to>
    <xdr:pic>
      <xdr:nvPicPr>
        <xdr:cNvPr id="43" name="Image 42">
          <a:extLst>
            <a:ext uri="{FF2B5EF4-FFF2-40B4-BE49-F238E27FC236}">
              <a16:creationId xmlns:a16="http://schemas.microsoft.com/office/drawing/2014/main" id="{BD6882C1-E888-E87B-8666-CB8EA5E547B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36225480"/>
          <a:ext cx="900000" cy="900000"/>
        </a:xfrm>
        <a:prstGeom prst="rect">
          <a:avLst/>
        </a:prstGeom>
      </xdr:spPr>
    </xdr:pic>
    <xdr:clientData/>
  </xdr:twoCellAnchor>
  <xdr:twoCellAnchor editAs="oneCell">
    <xdr:from>
      <xdr:col>0</xdr:col>
      <xdr:colOff>0</xdr:colOff>
      <xdr:row>71</xdr:row>
      <xdr:rowOff>22860</xdr:rowOff>
    </xdr:from>
    <xdr:to>
      <xdr:col>0</xdr:col>
      <xdr:colOff>900000</xdr:colOff>
      <xdr:row>71</xdr:row>
      <xdr:rowOff>922860</xdr:rowOff>
    </xdr:to>
    <xdr:pic>
      <xdr:nvPicPr>
        <xdr:cNvPr id="47" name="Image 46">
          <a:extLst>
            <a:ext uri="{FF2B5EF4-FFF2-40B4-BE49-F238E27FC236}">
              <a16:creationId xmlns:a16="http://schemas.microsoft.com/office/drawing/2014/main" id="{69B38063-6294-23E0-7056-6DAAD8766C2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38328600"/>
          <a:ext cx="900000" cy="900000"/>
        </a:xfrm>
        <a:prstGeom prst="rect">
          <a:avLst/>
        </a:prstGeom>
      </xdr:spPr>
    </xdr:pic>
    <xdr:clientData/>
  </xdr:twoCellAnchor>
  <xdr:twoCellAnchor editAs="oneCell">
    <xdr:from>
      <xdr:col>0</xdr:col>
      <xdr:colOff>7620</xdr:colOff>
      <xdr:row>74</xdr:row>
      <xdr:rowOff>22860</xdr:rowOff>
    </xdr:from>
    <xdr:to>
      <xdr:col>0</xdr:col>
      <xdr:colOff>907620</xdr:colOff>
      <xdr:row>75</xdr:row>
      <xdr:rowOff>267540</xdr:rowOff>
    </xdr:to>
    <xdr:pic>
      <xdr:nvPicPr>
        <xdr:cNvPr id="50" name="Image 49">
          <a:extLst>
            <a:ext uri="{FF2B5EF4-FFF2-40B4-BE49-F238E27FC236}">
              <a16:creationId xmlns:a16="http://schemas.microsoft.com/office/drawing/2014/main" id="{D7519A58-B892-DD29-734B-BB510ECBD27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620" y="40507920"/>
          <a:ext cx="900000" cy="900000"/>
        </a:xfrm>
        <a:prstGeom prst="rect">
          <a:avLst/>
        </a:prstGeom>
      </xdr:spPr>
    </xdr:pic>
    <xdr:clientData/>
  </xdr:twoCellAnchor>
  <xdr:twoCellAnchor editAs="oneCell">
    <xdr:from>
      <xdr:col>0</xdr:col>
      <xdr:colOff>0</xdr:colOff>
      <xdr:row>79</xdr:row>
      <xdr:rowOff>22860</xdr:rowOff>
    </xdr:from>
    <xdr:to>
      <xdr:col>0</xdr:col>
      <xdr:colOff>900000</xdr:colOff>
      <xdr:row>80</xdr:row>
      <xdr:rowOff>267540</xdr:rowOff>
    </xdr:to>
    <xdr:pic>
      <xdr:nvPicPr>
        <xdr:cNvPr id="52" name="Image 51">
          <a:extLst>
            <a:ext uri="{FF2B5EF4-FFF2-40B4-BE49-F238E27FC236}">
              <a16:creationId xmlns:a16="http://schemas.microsoft.com/office/drawing/2014/main" id="{77717A65-A6E9-82E4-DF47-FEB366B10E7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43312080"/>
          <a:ext cx="900000" cy="9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255058</xdr:colOff>
      <xdr:row>12</xdr:row>
      <xdr:rowOff>8467</xdr:rowOff>
    </xdr:from>
    <xdr:to>
      <xdr:col>19</xdr:col>
      <xdr:colOff>313266</xdr:colOff>
      <xdr:row>41</xdr:row>
      <xdr:rowOff>93133</xdr:rowOff>
    </xdr:to>
    <xdr:graphicFrame macro="">
      <xdr:nvGraphicFramePr>
        <xdr:cNvPr id="8" name="Grafiek 7">
          <a:extLst>
            <a:ext uri="{FF2B5EF4-FFF2-40B4-BE49-F238E27FC236}">
              <a16:creationId xmlns:a16="http://schemas.microsoft.com/office/drawing/2014/main" id="{B5F3BC03-A7E4-47D1-803C-D609BB6A7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931333</xdr:colOff>
      <xdr:row>15</xdr:row>
      <xdr:rowOff>165801</xdr:rowOff>
    </xdr:from>
    <xdr:to>
      <xdr:col>18</xdr:col>
      <xdr:colOff>206200</xdr:colOff>
      <xdr:row>19</xdr:row>
      <xdr:rowOff>148067</xdr:rowOff>
    </xdr:to>
    <xdr:grpSp>
      <xdr:nvGrpSpPr>
        <xdr:cNvPr id="38" name="Groupe 37">
          <a:extLst>
            <a:ext uri="{FF2B5EF4-FFF2-40B4-BE49-F238E27FC236}">
              <a16:creationId xmlns:a16="http://schemas.microsoft.com/office/drawing/2014/main" id="{06C41F4D-5BCC-B566-5B3D-F9E579CAFB77}"/>
            </a:ext>
          </a:extLst>
        </xdr:cNvPr>
        <xdr:cNvGrpSpPr/>
      </xdr:nvGrpSpPr>
      <xdr:grpSpPr>
        <a:xfrm>
          <a:off x="1203476" y="4052001"/>
          <a:ext cx="12609867" cy="722495"/>
          <a:chOff x="1202266" y="4763200"/>
          <a:chExt cx="12686067" cy="727333"/>
        </a:xfrm>
      </xdr:grpSpPr>
      <xdr:pic>
        <xdr:nvPicPr>
          <xdr:cNvPr id="3" name="Image 2">
            <a:extLst>
              <a:ext uri="{FF2B5EF4-FFF2-40B4-BE49-F238E27FC236}">
                <a16:creationId xmlns:a16="http://schemas.microsoft.com/office/drawing/2014/main" id="{3E087CD6-106A-74BA-960C-44B021F7BB7B}"/>
              </a:ext>
            </a:extLst>
          </xdr:cNvPr>
          <xdr:cNvPicPr>
            <a:picLocks noChangeAspect="1"/>
          </xdr:cNvPicPr>
        </xdr:nvPicPr>
        <xdr:blipFill>
          <a:blip xmlns:r="http://schemas.openxmlformats.org/officeDocument/2006/relationships" r:embed="rId2"/>
          <a:stretch>
            <a:fillRect/>
          </a:stretch>
        </xdr:blipFill>
        <xdr:spPr>
          <a:xfrm>
            <a:off x="1202266" y="4766733"/>
            <a:ext cx="720000" cy="720000"/>
          </a:xfrm>
          <a:prstGeom prst="rect">
            <a:avLst/>
          </a:prstGeom>
        </xdr:spPr>
      </xdr:pic>
      <xdr:pic>
        <xdr:nvPicPr>
          <xdr:cNvPr id="5" name="Image 4">
            <a:extLst>
              <a:ext uri="{FF2B5EF4-FFF2-40B4-BE49-F238E27FC236}">
                <a16:creationId xmlns:a16="http://schemas.microsoft.com/office/drawing/2014/main" id="{DAAA07DD-AC47-5B55-6903-9602B095279F}"/>
              </a:ext>
            </a:extLst>
          </xdr:cNvPr>
          <xdr:cNvPicPr>
            <a:picLocks noChangeAspect="1"/>
          </xdr:cNvPicPr>
        </xdr:nvPicPr>
        <xdr:blipFill>
          <a:blip xmlns:r="http://schemas.openxmlformats.org/officeDocument/2006/relationships" r:embed="rId3"/>
          <a:stretch>
            <a:fillRect/>
          </a:stretch>
        </xdr:blipFill>
        <xdr:spPr>
          <a:xfrm>
            <a:off x="1947332" y="4766734"/>
            <a:ext cx="720000" cy="720000"/>
          </a:xfrm>
          <a:prstGeom prst="rect">
            <a:avLst/>
          </a:prstGeom>
        </xdr:spPr>
      </xdr:pic>
      <xdr:pic>
        <xdr:nvPicPr>
          <xdr:cNvPr id="6" name="Image 5">
            <a:extLst>
              <a:ext uri="{FF2B5EF4-FFF2-40B4-BE49-F238E27FC236}">
                <a16:creationId xmlns:a16="http://schemas.microsoft.com/office/drawing/2014/main" id="{59C7665E-7EF7-A1FD-D1B6-BE91CA500ACF}"/>
              </a:ext>
            </a:extLst>
          </xdr:cNvPr>
          <xdr:cNvPicPr>
            <a:picLocks noChangeAspect="1"/>
          </xdr:cNvPicPr>
        </xdr:nvPicPr>
        <xdr:blipFill>
          <a:blip xmlns:r="http://schemas.openxmlformats.org/officeDocument/2006/relationships" r:embed="rId4"/>
          <a:stretch>
            <a:fillRect/>
          </a:stretch>
        </xdr:blipFill>
        <xdr:spPr>
          <a:xfrm>
            <a:off x="2692399" y="4766734"/>
            <a:ext cx="720000" cy="720000"/>
          </a:xfrm>
          <a:prstGeom prst="rect">
            <a:avLst/>
          </a:prstGeom>
        </xdr:spPr>
      </xdr:pic>
      <xdr:pic>
        <xdr:nvPicPr>
          <xdr:cNvPr id="10" name="Image 9">
            <a:extLst>
              <a:ext uri="{FF2B5EF4-FFF2-40B4-BE49-F238E27FC236}">
                <a16:creationId xmlns:a16="http://schemas.microsoft.com/office/drawing/2014/main" id="{C87C8528-30D2-6A46-0618-4A1B528DCC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0" y="4766734"/>
            <a:ext cx="720000" cy="720000"/>
          </a:xfrm>
          <a:prstGeom prst="rect">
            <a:avLst/>
          </a:prstGeom>
        </xdr:spPr>
      </xdr:pic>
      <xdr:pic>
        <xdr:nvPicPr>
          <xdr:cNvPr id="12" name="Image 11">
            <a:extLst>
              <a:ext uri="{FF2B5EF4-FFF2-40B4-BE49-F238E27FC236}">
                <a16:creationId xmlns:a16="http://schemas.microsoft.com/office/drawing/2014/main" id="{18609686-EC74-8C04-266B-82AE548E1E7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71667" y="4764333"/>
            <a:ext cx="720000" cy="720000"/>
          </a:xfrm>
          <a:prstGeom prst="rect">
            <a:avLst/>
          </a:prstGeom>
        </xdr:spPr>
      </xdr:pic>
      <xdr:pic>
        <xdr:nvPicPr>
          <xdr:cNvPr id="14" name="Image 13">
            <a:extLst>
              <a:ext uri="{FF2B5EF4-FFF2-40B4-BE49-F238E27FC236}">
                <a16:creationId xmlns:a16="http://schemas.microsoft.com/office/drawing/2014/main" id="{67ABD5F9-7D33-B268-D5FF-84D5D84F0D8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22801" y="4770400"/>
            <a:ext cx="720000" cy="720000"/>
          </a:xfrm>
          <a:prstGeom prst="rect">
            <a:avLst/>
          </a:prstGeom>
        </xdr:spPr>
      </xdr:pic>
      <xdr:pic>
        <xdr:nvPicPr>
          <xdr:cNvPr id="16" name="Image 15">
            <a:extLst>
              <a:ext uri="{FF2B5EF4-FFF2-40B4-BE49-F238E27FC236}">
                <a16:creationId xmlns:a16="http://schemas.microsoft.com/office/drawing/2014/main" id="{39E3A5EA-C338-A136-AB2E-1E8AB17984A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665467" y="4768000"/>
            <a:ext cx="720000" cy="720000"/>
          </a:xfrm>
          <a:prstGeom prst="rect">
            <a:avLst/>
          </a:prstGeom>
        </xdr:spPr>
      </xdr:pic>
      <xdr:pic>
        <xdr:nvPicPr>
          <xdr:cNvPr id="18" name="Image 17">
            <a:extLst>
              <a:ext uri="{FF2B5EF4-FFF2-40B4-BE49-F238E27FC236}">
                <a16:creationId xmlns:a16="http://schemas.microsoft.com/office/drawing/2014/main" id="{96613909-7CA1-7FF5-424E-FAEBF1E2B98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408133" y="4765600"/>
            <a:ext cx="720000" cy="720000"/>
          </a:xfrm>
          <a:prstGeom prst="rect">
            <a:avLst/>
          </a:prstGeom>
        </xdr:spPr>
      </xdr:pic>
      <xdr:pic>
        <xdr:nvPicPr>
          <xdr:cNvPr id="20" name="Image 19">
            <a:extLst>
              <a:ext uri="{FF2B5EF4-FFF2-40B4-BE49-F238E27FC236}">
                <a16:creationId xmlns:a16="http://schemas.microsoft.com/office/drawing/2014/main" id="{8246B57F-81ED-D627-5A1E-F591F4B9E3A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159267" y="4763200"/>
            <a:ext cx="720000" cy="720000"/>
          </a:xfrm>
          <a:prstGeom prst="rect">
            <a:avLst/>
          </a:prstGeom>
        </xdr:spPr>
      </xdr:pic>
      <xdr:pic>
        <xdr:nvPicPr>
          <xdr:cNvPr id="22" name="Image 21">
            <a:extLst>
              <a:ext uri="{FF2B5EF4-FFF2-40B4-BE49-F238E27FC236}">
                <a16:creationId xmlns:a16="http://schemas.microsoft.com/office/drawing/2014/main" id="{AAF6FAF2-942E-34E5-0DFD-8E41847A686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27334" y="4769267"/>
            <a:ext cx="720000" cy="720000"/>
          </a:xfrm>
          <a:prstGeom prst="rect">
            <a:avLst/>
          </a:prstGeom>
        </xdr:spPr>
      </xdr:pic>
      <xdr:pic>
        <xdr:nvPicPr>
          <xdr:cNvPr id="24" name="Image 23">
            <a:extLst>
              <a:ext uri="{FF2B5EF4-FFF2-40B4-BE49-F238E27FC236}">
                <a16:creationId xmlns:a16="http://schemas.microsoft.com/office/drawing/2014/main" id="{A1E166FD-CD25-3A1B-DF0A-CB56EE532A9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686934" y="4766866"/>
            <a:ext cx="720000" cy="720000"/>
          </a:xfrm>
          <a:prstGeom prst="rect">
            <a:avLst/>
          </a:prstGeom>
        </xdr:spPr>
      </xdr:pic>
      <xdr:pic>
        <xdr:nvPicPr>
          <xdr:cNvPr id="26" name="Image 25">
            <a:extLst>
              <a:ext uri="{FF2B5EF4-FFF2-40B4-BE49-F238E27FC236}">
                <a16:creationId xmlns:a16="http://schemas.microsoft.com/office/drawing/2014/main" id="{0A91AA35-FCC5-0884-A84A-EDBFAC305FD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38066" y="4764466"/>
            <a:ext cx="720000" cy="720000"/>
          </a:xfrm>
          <a:prstGeom prst="rect">
            <a:avLst/>
          </a:prstGeom>
        </xdr:spPr>
      </xdr:pic>
      <xdr:pic>
        <xdr:nvPicPr>
          <xdr:cNvPr id="29" name="Image 28">
            <a:extLst>
              <a:ext uri="{FF2B5EF4-FFF2-40B4-BE49-F238E27FC236}">
                <a16:creationId xmlns:a16="http://schemas.microsoft.com/office/drawing/2014/main" id="{A5C40F37-392E-206E-1FC2-6C5BF85C566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197667" y="4770533"/>
            <a:ext cx="720000" cy="720000"/>
          </a:xfrm>
          <a:prstGeom prst="rect">
            <a:avLst/>
          </a:prstGeom>
        </xdr:spPr>
      </xdr:pic>
      <xdr:pic>
        <xdr:nvPicPr>
          <xdr:cNvPr id="31" name="Image 30">
            <a:extLst>
              <a:ext uri="{FF2B5EF4-FFF2-40B4-BE49-F238E27FC236}">
                <a16:creationId xmlns:a16="http://schemas.microsoft.com/office/drawing/2014/main" id="{E39FA15C-8707-D1C6-A2B9-E72E1442C28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940333" y="4768133"/>
            <a:ext cx="720000" cy="720000"/>
          </a:xfrm>
          <a:prstGeom prst="rect">
            <a:avLst/>
          </a:prstGeom>
        </xdr:spPr>
      </xdr:pic>
      <xdr:pic>
        <xdr:nvPicPr>
          <xdr:cNvPr id="33" name="Image 32">
            <a:extLst>
              <a:ext uri="{FF2B5EF4-FFF2-40B4-BE49-F238E27FC236}">
                <a16:creationId xmlns:a16="http://schemas.microsoft.com/office/drawing/2014/main" id="{2545B5F9-1E1E-8966-E7BE-124A19EAE48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1674533" y="4765733"/>
            <a:ext cx="720000" cy="720000"/>
          </a:xfrm>
          <a:prstGeom prst="rect">
            <a:avLst/>
          </a:prstGeom>
        </xdr:spPr>
      </xdr:pic>
      <xdr:pic>
        <xdr:nvPicPr>
          <xdr:cNvPr id="35" name="Image 34">
            <a:extLst>
              <a:ext uri="{FF2B5EF4-FFF2-40B4-BE49-F238E27FC236}">
                <a16:creationId xmlns:a16="http://schemas.microsoft.com/office/drawing/2014/main" id="{9AF799EF-E51E-DC37-FF0E-785491B1B24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417200" y="4763333"/>
            <a:ext cx="720000" cy="720000"/>
          </a:xfrm>
          <a:prstGeom prst="rect">
            <a:avLst/>
          </a:prstGeom>
        </xdr:spPr>
      </xdr:pic>
      <xdr:pic>
        <xdr:nvPicPr>
          <xdr:cNvPr id="37" name="Image 36">
            <a:extLst>
              <a:ext uri="{FF2B5EF4-FFF2-40B4-BE49-F238E27FC236}">
                <a16:creationId xmlns:a16="http://schemas.microsoft.com/office/drawing/2014/main" id="{497B17CB-2390-9B46-3940-B6A60167CAD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3168333" y="4769399"/>
            <a:ext cx="720000" cy="720000"/>
          </a:xfrm>
          <a:prstGeom prst="rect">
            <a:avLst/>
          </a:prstGeom>
        </xdr:spPr>
      </xdr:pic>
    </xdr:grpSp>
    <xdr:clientData/>
  </xdr:twoCellAnchor>
  <xdr:twoCellAnchor>
    <xdr:from>
      <xdr:col>0</xdr:col>
      <xdr:colOff>212725</xdr:colOff>
      <xdr:row>43</xdr:row>
      <xdr:rowOff>4</xdr:rowOff>
    </xdr:from>
    <xdr:to>
      <xdr:col>19</xdr:col>
      <xdr:colOff>304800</xdr:colOff>
      <xdr:row>78</xdr:row>
      <xdr:rowOff>169337</xdr:rowOff>
    </xdr:to>
    <xdr:grpSp>
      <xdr:nvGrpSpPr>
        <xdr:cNvPr id="45" name="Groupe 44">
          <a:extLst>
            <a:ext uri="{FF2B5EF4-FFF2-40B4-BE49-F238E27FC236}">
              <a16:creationId xmlns:a16="http://schemas.microsoft.com/office/drawing/2014/main" id="{70B4268C-35CC-58D5-71CD-D528DBF224CC}"/>
            </a:ext>
          </a:extLst>
        </xdr:cNvPr>
        <xdr:cNvGrpSpPr/>
      </xdr:nvGrpSpPr>
      <xdr:grpSpPr>
        <a:xfrm>
          <a:off x="212725" y="9067804"/>
          <a:ext cx="14319704" cy="6646333"/>
          <a:chOff x="212725" y="9118604"/>
          <a:chExt cx="14400742" cy="6688666"/>
        </a:xfrm>
      </xdr:grpSpPr>
      <xdr:graphicFrame macro="">
        <xdr:nvGraphicFramePr>
          <xdr:cNvPr id="27" name="Chart 26">
            <a:extLst>
              <a:ext uri="{FF2B5EF4-FFF2-40B4-BE49-F238E27FC236}">
                <a16:creationId xmlns:a16="http://schemas.microsoft.com/office/drawing/2014/main" id="{C226941A-A060-4A35-B879-2FB83D2A699F}"/>
              </a:ext>
            </a:extLst>
          </xdr:cNvPr>
          <xdr:cNvGraphicFramePr>
            <a:graphicFrameLocks/>
          </xdr:cNvGraphicFramePr>
        </xdr:nvGraphicFramePr>
        <xdr:xfrm>
          <a:off x="212725" y="9118604"/>
          <a:ext cx="14400742" cy="6688666"/>
        </xdr:xfrm>
        <a:graphic>
          <a:graphicData uri="http://schemas.openxmlformats.org/drawingml/2006/chart">
            <c:chart xmlns:c="http://schemas.openxmlformats.org/drawingml/2006/chart" xmlns:r="http://schemas.openxmlformats.org/officeDocument/2006/relationships" r:id="rId19"/>
          </a:graphicData>
        </a:graphic>
      </xdr:graphicFrame>
      <xdr:grpSp>
        <xdr:nvGrpSpPr>
          <xdr:cNvPr id="2" name="Groupe 1">
            <a:extLst>
              <a:ext uri="{FF2B5EF4-FFF2-40B4-BE49-F238E27FC236}">
                <a16:creationId xmlns:a16="http://schemas.microsoft.com/office/drawing/2014/main" id="{AF40C400-3F62-C5F0-90D7-C16117020BBE}"/>
              </a:ext>
            </a:extLst>
          </xdr:cNvPr>
          <xdr:cNvGrpSpPr/>
        </xdr:nvGrpSpPr>
        <xdr:grpSpPr>
          <a:xfrm>
            <a:off x="10778066" y="10600268"/>
            <a:ext cx="2276091" cy="4502299"/>
            <a:chOff x="0" y="0"/>
            <a:chExt cx="2269798" cy="4484469"/>
          </a:xfrm>
        </xdr:grpSpPr>
        <xdr:grpSp>
          <xdr:nvGrpSpPr>
            <xdr:cNvPr id="7" name="Groupe 6">
              <a:extLst>
                <a:ext uri="{FF2B5EF4-FFF2-40B4-BE49-F238E27FC236}">
                  <a16:creationId xmlns:a16="http://schemas.microsoft.com/office/drawing/2014/main" id="{2810B379-457D-5C49-92D4-155A0920CAE0}"/>
                </a:ext>
              </a:extLst>
            </xdr:cNvPr>
            <xdr:cNvGrpSpPr/>
          </xdr:nvGrpSpPr>
          <xdr:grpSpPr>
            <a:xfrm>
              <a:off x="0" y="0"/>
              <a:ext cx="2269798" cy="4484469"/>
              <a:chOff x="0" y="0"/>
              <a:chExt cx="2269798" cy="4484469"/>
            </a:xfrm>
          </xdr:grpSpPr>
          <xdr:pic>
            <xdr:nvPicPr>
              <xdr:cNvPr id="11" name="Image 10">
                <a:extLst>
                  <a:ext uri="{FF2B5EF4-FFF2-40B4-BE49-F238E27FC236}">
                    <a16:creationId xmlns:a16="http://schemas.microsoft.com/office/drawing/2014/main" id="{6F137D0D-D2C8-73D8-1FCE-449E721D3539}"/>
                  </a:ext>
                </a:extLst>
              </xdr:cNvPr>
              <xdr:cNvPicPr>
                <a:picLocks noChangeAspect="1"/>
              </xdr:cNvPicPr>
            </xdr:nvPicPr>
            <xdr:blipFill>
              <a:blip xmlns:r="http://schemas.openxmlformats.org/officeDocument/2006/relationships" r:embed="rId2"/>
              <a:stretch>
                <a:fillRect/>
              </a:stretch>
            </xdr:blipFill>
            <xdr:spPr>
              <a:xfrm>
                <a:off x="4803" y="7419"/>
                <a:ext cx="717960" cy="717117"/>
              </a:xfrm>
              <a:prstGeom prst="rect">
                <a:avLst/>
              </a:prstGeom>
            </xdr:spPr>
          </xdr:pic>
          <xdr:pic>
            <xdr:nvPicPr>
              <xdr:cNvPr id="13" name="Image 12">
                <a:extLst>
                  <a:ext uri="{FF2B5EF4-FFF2-40B4-BE49-F238E27FC236}">
                    <a16:creationId xmlns:a16="http://schemas.microsoft.com/office/drawing/2014/main" id="{57D85A3D-1E01-1D0B-AE58-DF7E779A4828}"/>
                  </a:ext>
                </a:extLst>
              </xdr:cNvPr>
              <xdr:cNvPicPr>
                <a:picLocks noChangeAspect="1"/>
              </xdr:cNvPicPr>
            </xdr:nvPicPr>
            <xdr:blipFill>
              <a:blip xmlns:r="http://schemas.openxmlformats.org/officeDocument/2006/relationships" r:embed="rId4"/>
              <a:stretch>
                <a:fillRect/>
              </a:stretch>
            </xdr:blipFill>
            <xdr:spPr>
              <a:xfrm>
                <a:off x="4709" y="1500128"/>
                <a:ext cx="718090" cy="717116"/>
              </a:xfrm>
              <a:prstGeom prst="rect">
                <a:avLst/>
              </a:prstGeom>
            </xdr:spPr>
          </xdr:pic>
          <xdr:pic>
            <xdr:nvPicPr>
              <xdr:cNvPr id="15" name="Image 14">
                <a:extLst>
                  <a:ext uri="{FF2B5EF4-FFF2-40B4-BE49-F238E27FC236}">
                    <a16:creationId xmlns:a16="http://schemas.microsoft.com/office/drawing/2014/main" id="{953E3FD0-8B65-911D-35D8-3FFD91A7D7B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57" y="2254202"/>
                <a:ext cx="717960" cy="717117"/>
              </a:xfrm>
              <a:prstGeom prst="rect">
                <a:avLst/>
              </a:prstGeom>
            </xdr:spPr>
          </xdr:pic>
          <xdr:pic>
            <xdr:nvPicPr>
              <xdr:cNvPr id="17" name="Image 16">
                <a:extLst>
                  <a:ext uri="{FF2B5EF4-FFF2-40B4-BE49-F238E27FC236}">
                    <a16:creationId xmlns:a16="http://schemas.microsoft.com/office/drawing/2014/main" id="{E528B12D-3234-8E0A-8E8F-13422F5F7D6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384" y="3010741"/>
                <a:ext cx="717959" cy="717183"/>
              </a:xfrm>
              <a:prstGeom prst="rect">
                <a:avLst/>
              </a:prstGeom>
            </xdr:spPr>
          </xdr:pic>
          <xdr:pic>
            <xdr:nvPicPr>
              <xdr:cNvPr id="19" name="Image 18">
                <a:extLst>
                  <a:ext uri="{FF2B5EF4-FFF2-40B4-BE49-F238E27FC236}">
                    <a16:creationId xmlns:a16="http://schemas.microsoft.com/office/drawing/2014/main" id="{B761AA3F-57AD-7BD0-828D-B9D48E718E9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3767353"/>
                <a:ext cx="717961" cy="717116"/>
              </a:xfrm>
              <a:prstGeom prst="rect">
                <a:avLst/>
              </a:prstGeom>
            </xdr:spPr>
          </xdr:pic>
          <xdr:pic>
            <xdr:nvPicPr>
              <xdr:cNvPr id="21" name="Image 20">
                <a:extLst>
                  <a:ext uri="{FF2B5EF4-FFF2-40B4-BE49-F238E27FC236}">
                    <a16:creationId xmlns:a16="http://schemas.microsoft.com/office/drawing/2014/main" id="{8BCB0AD3-B868-C60F-830F-6B1A7A371D1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1249" y="0"/>
                <a:ext cx="718089" cy="717115"/>
              </a:xfrm>
              <a:prstGeom prst="rect">
                <a:avLst/>
              </a:prstGeom>
            </xdr:spPr>
          </xdr:pic>
          <xdr:pic>
            <xdr:nvPicPr>
              <xdr:cNvPr id="23" name="Image 22">
                <a:extLst>
                  <a:ext uri="{FF2B5EF4-FFF2-40B4-BE49-F238E27FC236}">
                    <a16:creationId xmlns:a16="http://schemas.microsoft.com/office/drawing/2014/main" id="{55FA8703-017B-A3C4-B01C-CA8EA6193A7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75469" y="743318"/>
                <a:ext cx="718089" cy="717117"/>
              </a:xfrm>
              <a:prstGeom prst="rect">
                <a:avLst/>
              </a:prstGeom>
            </xdr:spPr>
          </xdr:pic>
          <xdr:pic>
            <xdr:nvPicPr>
              <xdr:cNvPr id="25" name="Image 24">
                <a:extLst>
                  <a:ext uri="{FF2B5EF4-FFF2-40B4-BE49-F238E27FC236}">
                    <a16:creationId xmlns:a16="http://schemas.microsoft.com/office/drawing/2014/main" id="{3AC03550-E8EA-C9EB-A5B7-0292614440C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74781" y="1498370"/>
                <a:ext cx="718089" cy="717117"/>
              </a:xfrm>
              <a:prstGeom prst="rect">
                <a:avLst/>
              </a:prstGeom>
            </xdr:spPr>
          </xdr:pic>
          <xdr:pic>
            <xdr:nvPicPr>
              <xdr:cNvPr id="28" name="Image 27">
                <a:extLst>
                  <a:ext uri="{FF2B5EF4-FFF2-40B4-BE49-F238E27FC236}">
                    <a16:creationId xmlns:a16="http://schemas.microsoft.com/office/drawing/2014/main" id="{105B5D56-E7E1-CF35-41B4-74C3F12D3A3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6345" y="2253126"/>
                <a:ext cx="717962" cy="717182"/>
              </a:xfrm>
              <a:prstGeom prst="rect">
                <a:avLst/>
              </a:prstGeom>
            </xdr:spPr>
          </xdr:pic>
          <xdr:pic>
            <xdr:nvPicPr>
              <xdr:cNvPr id="30" name="Image 29">
                <a:extLst>
                  <a:ext uri="{FF2B5EF4-FFF2-40B4-BE49-F238E27FC236}">
                    <a16:creationId xmlns:a16="http://schemas.microsoft.com/office/drawing/2014/main" id="{71051B5A-D5FE-27C7-0D29-11137E6C24C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74668" y="3006150"/>
                <a:ext cx="717960" cy="717116"/>
              </a:xfrm>
              <a:prstGeom prst="rect">
                <a:avLst/>
              </a:prstGeom>
            </xdr:spPr>
          </xdr:pic>
          <xdr:pic>
            <xdr:nvPicPr>
              <xdr:cNvPr id="32" name="Image 31">
                <a:extLst>
                  <a:ext uri="{FF2B5EF4-FFF2-40B4-BE49-F238E27FC236}">
                    <a16:creationId xmlns:a16="http://schemas.microsoft.com/office/drawing/2014/main" id="{263D7BDA-7090-282A-5029-1A958136F9C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76076" y="3761886"/>
                <a:ext cx="718089" cy="717184"/>
              </a:xfrm>
              <a:prstGeom prst="rect">
                <a:avLst/>
              </a:prstGeom>
            </xdr:spPr>
          </xdr:pic>
          <xdr:pic>
            <xdr:nvPicPr>
              <xdr:cNvPr id="34" name="Image 33">
                <a:extLst>
                  <a:ext uri="{FF2B5EF4-FFF2-40B4-BE49-F238E27FC236}">
                    <a16:creationId xmlns:a16="http://schemas.microsoft.com/office/drawing/2014/main" id="{3BDB0478-B61D-AE15-48B0-DDC3BAB6E05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46413" y="8797"/>
                <a:ext cx="717960" cy="717183"/>
              </a:xfrm>
              <a:prstGeom prst="rect">
                <a:avLst/>
              </a:prstGeom>
            </xdr:spPr>
          </xdr:pic>
          <xdr:pic>
            <xdr:nvPicPr>
              <xdr:cNvPr id="36" name="Image 35">
                <a:extLst>
                  <a:ext uri="{FF2B5EF4-FFF2-40B4-BE49-F238E27FC236}">
                    <a16:creationId xmlns:a16="http://schemas.microsoft.com/office/drawing/2014/main" id="{A5ADED30-3C84-4E56-D282-D55B1EC34E3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547000" y="758762"/>
                <a:ext cx="718089" cy="717116"/>
              </a:xfrm>
              <a:prstGeom prst="rect">
                <a:avLst/>
              </a:prstGeom>
            </xdr:spPr>
          </xdr:pic>
          <xdr:pic>
            <xdr:nvPicPr>
              <xdr:cNvPr id="39" name="Image 38">
                <a:extLst>
                  <a:ext uri="{FF2B5EF4-FFF2-40B4-BE49-F238E27FC236}">
                    <a16:creationId xmlns:a16="http://schemas.microsoft.com/office/drawing/2014/main" id="{D3056D64-3660-3FAD-5CDA-E7CBA29188D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51837" y="1502929"/>
                <a:ext cx="717961" cy="717183"/>
              </a:xfrm>
              <a:prstGeom prst="rect">
                <a:avLst/>
              </a:prstGeom>
            </xdr:spPr>
          </xdr:pic>
          <xdr:pic>
            <xdr:nvPicPr>
              <xdr:cNvPr id="40" name="Image 39">
                <a:extLst>
                  <a:ext uri="{FF2B5EF4-FFF2-40B4-BE49-F238E27FC236}">
                    <a16:creationId xmlns:a16="http://schemas.microsoft.com/office/drawing/2014/main" id="{7C2B91FC-51B4-4A03-5D29-112C97EA29F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44693" y="2258690"/>
                <a:ext cx="718089" cy="717116"/>
              </a:xfrm>
              <a:prstGeom prst="rect">
                <a:avLst/>
              </a:prstGeom>
            </xdr:spPr>
          </xdr:pic>
          <xdr:pic>
            <xdr:nvPicPr>
              <xdr:cNvPr id="41" name="Image 40">
                <a:extLst>
                  <a:ext uri="{FF2B5EF4-FFF2-40B4-BE49-F238E27FC236}">
                    <a16:creationId xmlns:a16="http://schemas.microsoft.com/office/drawing/2014/main" id="{14A9844E-8CF1-8B27-5DB1-B3C6FDE2FF1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545143" y="3003402"/>
                <a:ext cx="718090" cy="717116"/>
              </a:xfrm>
              <a:prstGeom prst="rect">
                <a:avLst/>
              </a:prstGeom>
            </xdr:spPr>
          </xdr:pic>
        </xdr:grpSp>
        <xdr:pic>
          <xdr:nvPicPr>
            <xdr:cNvPr id="9" name="Image 8">
              <a:extLst>
                <a:ext uri="{FF2B5EF4-FFF2-40B4-BE49-F238E27FC236}">
                  <a16:creationId xmlns:a16="http://schemas.microsoft.com/office/drawing/2014/main" id="{5F302255-0C93-AA3C-7359-5F261177052B}"/>
                </a:ext>
              </a:extLst>
            </xdr:cNvPr>
            <xdr:cNvPicPr>
              <a:picLocks noChangeAspect="1"/>
            </xdr:cNvPicPr>
          </xdr:nvPicPr>
          <xdr:blipFill>
            <a:blip xmlns:r="http://schemas.openxmlformats.org/officeDocument/2006/relationships" r:embed="rId3"/>
            <a:stretch>
              <a:fillRect/>
            </a:stretch>
          </xdr:blipFill>
          <xdr:spPr>
            <a:xfrm>
              <a:off x="3474" y="746163"/>
              <a:ext cx="718120" cy="717085"/>
            </a:xfrm>
            <a:prstGeom prst="rect">
              <a:avLst/>
            </a:prstGeom>
          </xdr:spPr>
        </xdr:pic>
      </xdr:grpSp>
      <xdr:sp macro="" textlink="">
        <xdr:nvSpPr>
          <xdr:cNvPr id="43" name="ZoneTexte 42">
            <a:extLst>
              <a:ext uri="{FF2B5EF4-FFF2-40B4-BE49-F238E27FC236}">
                <a16:creationId xmlns:a16="http://schemas.microsoft.com/office/drawing/2014/main" id="{B2DD2FB9-3949-46AB-AB59-5E3FD9124996}"/>
              </a:ext>
            </a:extLst>
          </xdr:cNvPr>
          <xdr:cNvSpPr txBox="1"/>
        </xdr:nvSpPr>
        <xdr:spPr>
          <a:xfrm>
            <a:off x="4792130" y="9558870"/>
            <a:ext cx="570653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1" i="1">
                <a:solidFill>
                  <a:srgbClr val="595959"/>
                </a:solidFill>
              </a:rPr>
              <a:t>1 : Négative</a:t>
            </a:r>
            <a:r>
              <a:rPr lang="fr-BE" sz="1100" b="1" i="1" baseline="0">
                <a:solidFill>
                  <a:srgbClr val="595959"/>
                </a:solidFill>
              </a:rPr>
              <a:t>    2 : faiblement négative    3 : neutre    4 : faiblement positive    5 : positive</a:t>
            </a:r>
            <a:endParaRPr lang="fr-BE" sz="1100" b="1" i="1">
              <a:solidFill>
                <a:srgbClr val="595959"/>
              </a:solidFill>
            </a:endParaRPr>
          </a:p>
        </xdr:txBody>
      </xdr:sp>
    </xdr:grpSp>
    <xdr:clientData/>
  </xdr:twoCellAnchor>
  <xdr:twoCellAnchor>
    <xdr:from>
      <xdr:col>4</xdr:col>
      <xdr:colOff>592667</xdr:colOff>
      <xdr:row>14</xdr:row>
      <xdr:rowOff>16933</xdr:rowOff>
    </xdr:from>
    <xdr:to>
      <xdr:col>13</xdr:col>
      <xdr:colOff>143933</xdr:colOff>
      <xdr:row>15</xdr:row>
      <xdr:rowOff>84667</xdr:rowOff>
    </xdr:to>
    <xdr:sp macro="" textlink="">
      <xdr:nvSpPr>
        <xdr:cNvPr id="44" name="ZoneTexte 43">
          <a:extLst>
            <a:ext uri="{FF2B5EF4-FFF2-40B4-BE49-F238E27FC236}">
              <a16:creationId xmlns:a16="http://schemas.microsoft.com/office/drawing/2014/main" id="{804601D2-9F35-4C6A-974B-EE85822C0F08}"/>
            </a:ext>
          </a:extLst>
        </xdr:cNvPr>
        <xdr:cNvSpPr txBox="1"/>
      </xdr:nvSpPr>
      <xdr:spPr>
        <a:xfrm>
          <a:off x="4986867" y="3733800"/>
          <a:ext cx="570653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1" i="1">
              <a:solidFill>
                <a:srgbClr val="595959"/>
              </a:solidFill>
            </a:rPr>
            <a:t>1 : Négative</a:t>
          </a:r>
          <a:r>
            <a:rPr lang="fr-BE" sz="1100" b="1" i="1" baseline="0">
              <a:solidFill>
                <a:srgbClr val="595959"/>
              </a:solidFill>
            </a:rPr>
            <a:t>    2 : faiblement négative    3 : neutre    4 : faiblement positive    5 : positive</a:t>
          </a:r>
          <a:endParaRPr lang="fr-BE" sz="1100" b="1" i="1">
            <a:solidFill>
              <a:srgbClr val="595959"/>
            </a:solidFill>
          </a:endParaRPr>
        </a:p>
      </xdr:txBody>
    </xdr:sp>
    <xdr:clientData/>
  </xdr:twoCellAnchor>
  <xdr:twoCellAnchor>
    <xdr:from>
      <xdr:col>0</xdr:col>
      <xdr:colOff>194733</xdr:colOff>
      <xdr:row>80</xdr:row>
      <xdr:rowOff>84666</xdr:rowOff>
    </xdr:from>
    <xdr:to>
      <xdr:col>19</xdr:col>
      <xdr:colOff>330200</xdr:colOff>
      <xdr:row>115</xdr:row>
      <xdr:rowOff>42333</xdr:rowOff>
    </xdr:to>
    <xdr:grpSp>
      <xdr:nvGrpSpPr>
        <xdr:cNvPr id="47" name="Groupe 46">
          <a:extLst>
            <a:ext uri="{FF2B5EF4-FFF2-40B4-BE49-F238E27FC236}">
              <a16:creationId xmlns:a16="http://schemas.microsoft.com/office/drawing/2014/main" id="{5DAE4D25-EC65-8B93-0A75-66AD38D0C335}"/>
            </a:ext>
          </a:extLst>
        </xdr:cNvPr>
        <xdr:cNvGrpSpPr/>
      </xdr:nvGrpSpPr>
      <xdr:grpSpPr>
        <a:xfrm>
          <a:off x="194733" y="15999580"/>
          <a:ext cx="14363096" cy="6434667"/>
          <a:chOff x="194733" y="16095133"/>
          <a:chExt cx="14444134" cy="6477000"/>
        </a:xfrm>
      </xdr:grpSpPr>
      <xdr:graphicFrame macro="">
        <xdr:nvGraphicFramePr>
          <xdr:cNvPr id="4" name="Chart 3">
            <a:extLst>
              <a:ext uri="{FF2B5EF4-FFF2-40B4-BE49-F238E27FC236}">
                <a16:creationId xmlns:a16="http://schemas.microsoft.com/office/drawing/2014/main" id="{A2773700-C7E8-442B-A190-56B33CC7F49F}"/>
              </a:ext>
            </a:extLst>
          </xdr:cNvPr>
          <xdr:cNvGraphicFramePr>
            <a:graphicFrameLocks/>
          </xdr:cNvGraphicFramePr>
        </xdr:nvGraphicFramePr>
        <xdr:xfrm>
          <a:off x="194733" y="16095133"/>
          <a:ext cx="14444134" cy="6477000"/>
        </xdr:xfrm>
        <a:graphic>
          <a:graphicData uri="http://schemas.openxmlformats.org/drawingml/2006/chart">
            <c:chart xmlns:c="http://schemas.openxmlformats.org/drawingml/2006/chart" xmlns:r="http://schemas.openxmlformats.org/officeDocument/2006/relationships" r:id="rId20"/>
          </a:graphicData>
        </a:graphic>
      </xdr:graphicFrame>
      <xdr:sp macro="" textlink="">
        <xdr:nvSpPr>
          <xdr:cNvPr id="42" name="ZoneTexte 41">
            <a:extLst>
              <a:ext uri="{FF2B5EF4-FFF2-40B4-BE49-F238E27FC236}">
                <a16:creationId xmlns:a16="http://schemas.microsoft.com/office/drawing/2014/main" id="{842E6E36-53C5-47ED-863E-6FBFC13E2CB5}"/>
              </a:ext>
            </a:extLst>
          </xdr:cNvPr>
          <xdr:cNvSpPr txBox="1"/>
        </xdr:nvSpPr>
        <xdr:spPr>
          <a:xfrm>
            <a:off x="4961467" y="16526933"/>
            <a:ext cx="5706533"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1" i="1">
                <a:solidFill>
                  <a:srgbClr val="595959"/>
                </a:solidFill>
              </a:rPr>
              <a:t>1 : Négative</a:t>
            </a:r>
            <a:r>
              <a:rPr lang="fr-BE" sz="1100" b="1" i="1" baseline="0">
                <a:solidFill>
                  <a:srgbClr val="595959"/>
                </a:solidFill>
              </a:rPr>
              <a:t>    2 : faiblement négative    3 : neutre    4 : faiblement positive    5 : positive</a:t>
            </a:r>
            <a:endParaRPr lang="fr-BE" sz="1100" b="1" i="1">
              <a:solidFill>
                <a:srgbClr val="595959"/>
              </a:solidFill>
            </a:endParaRP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0.0511</cdr:x>
      <cdr:y>0.62154</cdr:y>
    </cdr:from>
    <cdr:to>
      <cdr:x>0.9759</cdr:x>
      <cdr:y>0.62154</cdr:y>
    </cdr:to>
    <cdr:cxnSp macro="">
      <cdr:nvCxnSpPr>
        <cdr:cNvPr id="6" name="Rechte verbindingslijn 5">
          <a:extLst xmlns:a="http://schemas.openxmlformats.org/drawingml/2006/main">
            <a:ext uri="{FF2B5EF4-FFF2-40B4-BE49-F238E27FC236}">
              <a16:creationId xmlns:a16="http://schemas.microsoft.com/office/drawing/2014/main" id="{707C493F-339A-BF0E-F5FE-6DA0723C43CF}"/>
            </a:ext>
          </a:extLst>
        </cdr:cNvPr>
        <cdr:cNvCxnSpPr/>
      </cdr:nvCxnSpPr>
      <cdr:spPr>
        <a:xfrm xmlns:a="http://schemas.openxmlformats.org/drawingml/2006/main">
          <a:off x="734147" y="3410010"/>
          <a:ext cx="13286486" cy="0"/>
        </a:xfrm>
        <a:prstGeom xmlns:a="http://schemas.openxmlformats.org/drawingml/2006/main" prst="lin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0.04725</cdr:x>
      <cdr:y>0.54902</cdr:y>
    </cdr:from>
    <cdr:to>
      <cdr:x>0.97362</cdr:x>
      <cdr:y>0.54902</cdr:y>
    </cdr:to>
    <cdr:cxnSp macro="">
      <cdr:nvCxnSpPr>
        <cdr:cNvPr id="2" name="Rechte verbindingslijn 5">
          <a:extLst xmlns:a="http://schemas.openxmlformats.org/drawingml/2006/main">
            <a:ext uri="{FF2B5EF4-FFF2-40B4-BE49-F238E27FC236}">
              <a16:creationId xmlns:a16="http://schemas.microsoft.com/office/drawing/2014/main" id="{1A19AEF1-9DFB-D86B-9D00-D836E406495F}"/>
            </a:ext>
          </a:extLst>
        </cdr:cNvPr>
        <cdr:cNvCxnSpPr/>
      </cdr:nvCxnSpPr>
      <cdr:spPr>
        <a:xfrm xmlns:a="http://schemas.openxmlformats.org/drawingml/2006/main" flipV="1">
          <a:off x="682485" y="3556000"/>
          <a:ext cx="13380649" cy="0"/>
        </a:xfrm>
        <a:prstGeom xmlns:a="http://schemas.openxmlformats.org/drawingml/2006/main" prst="lin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persons/person.xml><?xml version="1.0" encoding="utf-8"?>
<personList xmlns="http://schemas.microsoft.com/office/spreadsheetml/2018/threadedcomments" xmlns:x="http://schemas.openxmlformats.org/spreadsheetml/2006/main">
  <person displayName="Albers Hanne" id="{77B65607-8819-4493-BA7B-7087FE3C41C1}" userId="S::hanne.albers@vvsg.be::a22912ec-c440-4948-8106-082253b4c50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4202DC-F9FF-4F41-81E8-19B16C6C836A}" name="Table1" displayName="Table1" ref="B8:E11" totalsRowShown="0" headerRowDxfId="14" dataDxfId="13">
  <autoFilter ref="B8:E11" xr:uid="{854202DC-F9FF-4F41-81E8-19B16C6C836A}">
    <filterColumn colId="0" hiddenButton="1"/>
    <filterColumn colId="1" hiddenButton="1"/>
    <filterColumn colId="2" hiddenButton="1"/>
    <filterColumn colId="3" hiddenButton="1"/>
  </autoFilter>
  <tableColumns count="4">
    <tableColumn id="1" xr3:uid="{998F6B9F-1086-47EC-A444-FDCEEF91EBF1}" name="Score" dataDxfId="12"/>
    <tableColumn id="2" xr3:uid="{2C0099B3-6C03-46A2-B177-232AA9BF9FD4}" name="Votre score total" dataDxfId="11"/>
    <tableColumn id="4" xr3:uid="{468821B6-4403-452E-9AB9-1CB7F26668BB}" name="Score pour un impact neutre" dataDxfId="10">
      <calculatedColumnFormula>17*3</calculatedColumnFormula>
    </tableColumn>
    <tableColumn id="5" xr3:uid="{31D6DD42-4E3B-4672-820A-D3DB8A6954E1}" name="Score maximum" dataDxfId="9"/>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2" dT="2022-12-01T12:04:18.90" personId="{77B65607-8819-4493-BA7B-7087FE3C41C1}" id="{3F6452D8-CA84-4F32-9C2F-C0F2F53D2BDA}">
    <text>Ik zou niets in italique zetten, bemoeilijkt leesbaarheid.</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developpementdurable.wallonie.be/sites/dd/files/user_uploads/SWDD3/SWDD3_2022_CH3_obj%20chiffr%C3%A9s.pdf" TargetMode="External"/><Relationship Id="rId7" Type="http://schemas.openxmlformats.org/officeDocument/2006/relationships/drawing" Target="../drawings/drawing1.xml"/><Relationship Id="rId2" Type="http://schemas.openxmlformats.org/officeDocument/2006/relationships/hyperlink" Target="https://developpementdurable.wallonie.be/outils-17-odd/pouvoirs-locaux" TargetMode="External"/><Relationship Id="rId1" Type="http://schemas.openxmlformats.org/officeDocument/2006/relationships/hyperlink" Target="https://evenementdurable.belgium.be/fr" TargetMode="External"/><Relationship Id="rId6" Type="http://schemas.openxmlformats.org/officeDocument/2006/relationships/printerSettings" Target="../printerSettings/printerSettings1.bin"/><Relationship Id="rId5" Type="http://schemas.openxmlformats.org/officeDocument/2006/relationships/hyperlink" Target="mailto:mvmaquet@espace-environnement.be" TargetMode="External"/><Relationship Id="rId4" Type="http://schemas.openxmlformats.org/officeDocument/2006/relationships/hyperlink" Target="mailto:mvmaquet@espace-environnement.b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developpementdurable.wallonie.be/17odd" TargetMode="External"/><Relationship Id="rId7" Type="http://schemas.openxmlformats.org/officeDocument/2006/relationships/hyperlink" Target="https://www.ademe.fr/les-defis-de-la-transition/urbanisme-durable/" TargetMode="External"/><Relationship Id="rId2" Type="http://schemas.openxmlformats.org/officeDocument/2006/relationships/hyperlink" Target="https://www.un.org/fr/impact-universitaire/citoyennet%C3%A9-mondiale" TargetMode="External"/><Relationship Id="rId1" Type="http://schemas.openxmlformats.org/officeDocument/2006/relationships/hyperlink" Target="https://www.ilo.org/global/topics/decent-work/lang--fr/index.htm" TargetMode="External"/><Relationship Id="rId6" Type="http://schemas.openxmlformats.org/officeDocument/2006/relationships/hyperlink" Target="https://developpementdurable.wallonie.be/resilience" TargetMode="External"/><Relationship Id="rId5" Type="http://schemas.openxmlformats.org/officeDocument/2006/relationships/hyperlink" Target="https://www.ohchr.org/fr/special-procedures/ie-international-solidarity/about-international-solidarity-and-human-rights" TargetMode="External"/><Relationship Id="rId4" Type="http://schemas.openxmlformats.org/officeDocument/2006/relationships/hyperlink" Target="https://developpementdurable.wallonie.be/17odd/odd1-pas-de-pauvrete"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4102-B7AB-4180-8A16-C7490D51EF0A}">
  <sheetPr>
    <pageSetUpPr fitToPage="1"/>
  </sheetPr>
  <dimension ref="A1:A59"/>
  <sheetViews>
    <sheetView tabSelected="1" view="pageLayout" zoomScaleNormal="100" workbookViewId="0">
      <selection activeCell="C14" sqref="C14"/>
    </sheetView>
  </sheetViews>
  <sheetFormatPr baseColWidth="10" defaultColWidth="9.109375" defaultRowHeight="14.4" x14ac:dyDescent="0.3"/>
  <cols>
    <col min="1" max="1" width="150.88671875" style="3" customWidth="1"/>
    <col min="2" max="16384" width="9.109375" style="26"/>
  </cols>
  <sheetData>
    <row r="1" spans="1:1" ht="20.399999999999999" thickBot="1" x14ac:dyDescent="0.45">
      <c r="A1" s="5" t="s">
        <v>3</v>
      </c>
    </row>
    <row r="2" spans="1:1" ht="62.4" customHeight="1" thickTop="1" x14ac:dyDescent="0.3">
      <c r="A2" s="65" t="s">
        <v>202</v>
      </c>
    </row>
    <row r="3" spans="1:1" ht="16.2" customHeight="1" x14ac:dyDescent="0.3">
      <c r="A3" s="65"/>
    </row>
    <row r="4" spans="1:1" x14ac:dyDescent="0.3">
      <c r="A4" s="88" t="s">
        <v>144</v>
      </c>
    </row>
    <row r="5" spans="1:1" ht="15" customHeight="1" x14ac:dyDescent="0.3">
      <c r="A5" s="85" t="s">
        <v>145</v>
      </c>
    </row>
    <row r="6" spans="1:1" x14ac:dyDescent="0.3">
      <c r="A6" s="69"/>
    </row>
    <row r="7" spans="1:1" ht="72" x14ac:dyDescent="0.3">
      <c r="A7" s="65" t="s">
        <v>146</v>
      </c>
    </row>
    <row r="8" spans="1:1" x14ac:dyDescent="0.3">
      <c r="A8" s="26"/>
    </row>
    <row r="9" spans="1:1" x14ac:dyDescent="0.3">
      <c r="A9" s="66" t="s">
        <v>148</v>
      </c>
    </row>
    <row r="10" spans="1:1" customFormat="1" x14ac:dyDescent="0.3">
      <c r="A10" s="68"/>
    </row>
    <row r="11" spans="1:1" x14ac:dyDescent="0.3">
      <c r="A11" s="68" t="s">
        <v>149</v>
      </c>
    </row>
    <row r="12" spans="1:1" x14ac:dyDescent="0.3">
      <c r="A12" s="68"/>
    </row>
    <row r="13" spans="1:1" ht="18" thickBot="1" x14ac:dyDescent="0.4">
      <c r="A13" s="6" t="s">
        <v>4</v>
      </c>
    </row>
    <row r="14" spans="1:1" ht="274.2" thickTop="1" x14ac:dyDescent="0.3">
      <c r="A14" s="65" t="s">
        <v>203</v>
      </c>
    </row>
    <row r="16" spans="1:1" x14ac:dyDescent="0.3">
      <c r="A16" s="57" t="s">
        <v>204</v>
      </c>
    </row>
    <row r="17" spans="1:1" x14ac:dyDescent="0.3">
      <c r="A17" s="26"/>
    </row>
    <row r="18" spans="1:1" ht="28.8" x14ac:dyDescent="0.3">
      <c r="A18" s="57" t="s">
        <v>205</v>
      </c>
    </row>
    <row r="19" spans="1:1" x14ac:dyDescent="0.3">
      <c r="A19" s="67" t="s">
        <v>147</v>
      </c>
    </row>
    <row r="20" spans="1:1" x14ac:dyDescent="0.3">
      <c r="A20" s="57"/>
    </row>
    <row r="21" spans="1:1" ht="72" x14ac:dyDescent="0.3">
      <c r="A21" s="57" t="s">
        <v>5</v>
      </c>
    </row>
    <row r="22" spans="1:1" ht="43.2" x14ac:dyDescent="0.3">
      <c r="A22" s="57" t="s">
        <v>6</v>
      </c>
    </row>
    <row r="24" spans="1:1" ht="18" thickBot="1" x14ac:dyDescent="0.4">
      <c r="A24" s="6" t="s">
        <v>152</v>
      </c>
    </row>
    <row r="25" spans="1:1" ht="58.2" thickTop="1" x14ac:dyDescent="0.3">
      <c r="A25" s="1" t="s">
        <v>206</v>
      </c>
    </row>
    <row r="26" spans="1:1" x14ac:dyDescent="0.3">
      <c r="A26" s="58" t="s">
        <v>201</v>
      </c>
    </row>
    <row r="28" spans="1:1" ht="18" thickBot="1" x14ac:dyDescent="0.4">
      <c r="A28" s="6" t="s">
        <v>7</v>
      </c>
    </row>
    <row r="29" spans="1:1" ht="72.599999999999994" thickTop="1" x14ac:dyDescent="0.3">
      <c r="A29" s="57" t="s">
        <v>8</v>
      </c>
    </row>
    <row r="31" spans="1:1" x14ac:dyDescent="0.3">
      <c r="A31" s="26" t="s">
        <v>151</v>
      </c>
    </row>
    <row r="32" spans="1:1" x14ac:dyDescent="0.3">
      <c r="A32" s="86" t="s">
        <v>150</v>
      </c>
    </row>
    <row r="33" spans="1:1" x14ac:dyDescent="0.3">
      <c r="A33" s="26"/>
    </row>
    <row r="34" spans="1:1" ht="28.8" x14ac:dyDescent="0.3">
      <c r="A34" s="87" t="s">
        <v>131</v>
      </c>
    </row>
    <row r="35" spans="1:1" x14ac:dyDescent="0.3">
      <c r="A35" s="45"/>
    </row>
    <row r="36" spans="1:1" x14ac:dyDescent="0.3">
      <c r="A36" s="87" t="s">
        <v>207</v>
      </c>
    </row>
    <row r="37" spans="1:1" x14ac:dyDescent="0.3">
      <c r="A37" s="58" t="s">
        <v>201</v>
      </c>
    </row>
    <row r="50" spans="1:1" x14ac:dyDescent="0.3">
      <c r="A50"/>
    </row>
    <row r="59" spans="1:1" x14ac:dyDescent="0.3">
      <c r="A59"/>
    </row>
  </sheetData>
  <sheetProtection algorithmName="SHA-512" hashValue="W1EP9oTeTbr8nDVjvFKcTP8HJMt9o0jPGkP1nC8869TJmtBU8Tffo04bdOK9S7KAbPb5vTmff115uGbFyRotAQ==" saltValue="9ExHX4QDhiEk1jZ8Yj4xVQ==" spinCount="100000" sheet="1" objects="1" scenarios="1"/>
  <hyperlinks>
    <hyperlink ref="A5" r:id="rId1" display="https://evenementdurable.belgium.be/fr" xr:uid="{4CD3702F-3DBD-4BCC-9E6E-F9EF2B51883E}"/>
    <hyperlink ref="A19" r:id="rId2" xr:uid="{0A7B3A9E-D7E0-4375-BCC4-884D786C3B67}"/>
    <hyperlink ref="A32" r:id="rId3" xr:uid="{6B2C7A37-F4EE-409F-85A0-B03153F0A2FF}"/>
    <hyperlink ref="A26" r:id="rId4" xr:uid="{948D9E27-8424-42FC-90A0-203FC543E8A2}"/>
    <hyperlink ref="A37" r:id="rId5" xr:uid="{5B8B9519-7810-41B7-B6F2-674A35098336}"/>
  </hyperlinks>
  <pageMargins left="0.70866141732283472" right="0.70866141732283472" top="0.74803149606299213" bottom="0.74803149606299213" header="0.31496062992125984" footer="0.31496062992125984"/>
  <pageSetup paperSize="9" scale="49" orientation="portrait" r:id="rId6"/>
  <headerFooter>
    <oddHeader>&amp;L&amp;"-,Gras"&amp;24CHECK ODD</oddHeader>
  </headerFooter>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B99E-833F-41F6-8DC3-31F8BF68D337}">
  <sheetPr codeName="Feuil1"/>
  <dimension ref="A1:L853"/>
  <sheetViews>
    <sheetView zoomScaleNormal="100" workbookViewId="0">
      <pane xSplit="2" ySplit="5" topLeftCell="C6" activePane="bottomRight" state="frozen"/>
      <selection pane="topRight" activeCell="D1" sqref="D1"/>
      <selection pane="bottomLeft" activeCell="A5" sqref="A5"/>
      <selection pane="bottomRight" activeCell="C4" sqref="C4:K4"/>
    </sheetView>
  </sheetViews>
  <sheetFormatPr baseColWidth="10" defaultColWidth="9.109375" defaultRowHeight="14.4" x14ac:dyDescent="0.3"/>
  <cols>
    <col min="1" max="1" width="13.33203125" style="11" customWidth="1"/>
    <col min="2" max="2" width="20.88671875" style="11" customWidth="1"/>
    <col min="3" max="3" width="63.33203125" style="11" customWidth="1"/>
    <col min="4" max="4" width="19.5546875" style="12" customWidth="1"/>
    <col min="5" max="5" width="17" style="25" bestFit="1" customWidth="1"/>
    <col min="6" max="6" width="24.5546875" style="14" bestFit="1" customWidth="1"/>
    <col min="7" max="7" width="26.88671875" style="15" customWidth="1"/>
    <col min="8" max="8" width="23.5546875" style="7" customWidth="1"/>
    <col min="9" max="9" width="9.109375" style="32"/>
    <col min="10" max="10" width="71.6640625" style="16" customWidth="1"/>
    <col min="11" max="11" width="100" style="11" customWidth="1"/>
    <col min="12" max="16384" width="9.109375" style="7"/>
  </cols>
  <sheetData>
    <row r="1" spans="1:12" ht="20.399999999999999" thickBot="1" x14ac:dyDescent="0.35">
      <c r="A1" s="107" t="s">
        <v>4</v>
      </c>
      <c r="B1" s="107"/>
      <c r="C1" s="107"/>
      <c r="D1" s="107"/>
      <c r="E1" s="107"/>
      <c r="F1" s="107"/>
      <c r="G1" s="107"/>
      <c r="H1" s="107"/>
      <c r="I1" s="107"/>
      <c r="J1" s="107"/>
      <c r="K1" s="107"/>
    </row>
    <row r="2" spans="1:12" ht="15" thickTop="1" x14ac:dyDescent="0.3">
      <c r="A2" s="100" t="s">
        <v>10</v>
      </c>
      <c r="B2" s="100"/>
      <c r="C2" s="100"/>
      <c r="D2" s="100"/>
      <c r="E2" s="100"/>
      <c r="F2" s="100"/>
      <c r="G2" s="100"/>
      <c r="H2" s="100"/>
      <c r="I2" s="100"/>
      <c r="J2" s="100"/>
      <c r="K2" s="100"/>
    </row>
    <row r="3" spans="1:12" ht="15" thickBot="1" x14ac:dyDescent="0.35">
      <c r="A3" s="101"/>
      <c r="B3" s="101"/>
      <c r="C3" s="101"/>
      <c r="D3" s="101"/>
      <c r="E3" s="101"/>
      <c r="F3" s="101"/>
      <c r="G3" s="101"/>
      <c r="H3" s="101"/>
      <c r="I3" s="101"/>
      <c r="J3" s="101"/>
      <c r="K3" s="101"/>
    </row>
    <row r="4" spans="1:12" ht="34.200000000000003" customHeight="1" thickBot="1" x14ac:dyDescent="0.35">
      <c r="A4" s="102" t="s">
        <v>142</v>
      </c>
      <c r="B4" s="103"/>
      <c r="C4" s="104"/>
      <c r="D4" s="105"/>
      <c r="E4" s="105"/>
      <c r="F4" s="105"/>
      <c r="G4" s="105"/>
      <c r="H4" s="105"/>
      <c r="I4" s="105"/>
      <c r="J4" s="105"/>
      <c r="K4" s="106"/>
    </row>
    <row r="5" spans="1:12" s="8" customFormat="1" x14ac:dyDescent="0.3">
      <c r="A5" s="51" t="s">
        <v>11</v>
      </c>
      <c r="B5" s="51" t="s">
        <v>12</v>
      </c>
      <c r="C5" s="51" t="s">
        <v>13</v>
      </c>
      <c r="D5" s="52" t="s">
        <v>14</v>
      </c>
      <c r="E5" s="53" t="s">
        <v>15</v>
      </c>
      <c r="F5" s="53" t="s">
        <v>16</v>
      </c>
      <c r="G5" s="52" t="s">
        <v>17</v>
      </c>
      <c r="H5" s="54" t="s">
        <v>9</v>
      </c>
      <c r="I5" s="35"/>
      <c r="J5" s="55" t="s">
        <v>93</v>
      </c>
      <c r="K5" s="51" t="s">
        <v>111</v>
      </c>
    </row>
    <row r="6" spans="1:12" ht="74.400000000000006" customHeight="1" x14ac:dyDescent="0.3">
      <c r="A6" s="93"/>
      <c r="B6" s="96" t="s">
        <v>18</v>
      </c>
      <c r="C6" s="84" t="s">
        <v>179</v>
      </c>
      <c r="D6" s="38" t="s">
        <v>141</v>
      </c>
      <c r="E6" s="9">
        <f>IF(D6=Listes!$A$2,Listes!$A$10, IF('Test ODD'!D6=Listes!$A$3,Listes!$A$11, IF('Test ODD'!D6=Listes!$A$6,Listes!$A$14, IF('Test ODD'!D6=Listes!$A$7,Listes!$A$14, IF('Test ODD'!D6=Listes!$A$4, Listes!$A$12, IF('Test ODD'!D6=Listes!$A$5,Listes!$A$13,0))))))</f>
        <v>3</v>
      </c>
      <c r="F6" s="91">
        <f>AVERAGE(E6:E8)</f>
        <v>3</v>
      </c>
      <c r="G6" s="59"/>
      <c r="H6" s="10"/>
      <c r="J6" s="92" t="s">
        <v>94</v>
      </c>
      <c r="K6" s="95" t="s">
        <v>112</v>
      </c>
    </row>
    <row r="7" spans="1:12" ht="66" customHeight="1" x14ac:dyDescent="0.3">
      <c r="A7" s="93"/>
      <c r="B7" s="97"/>
      <c r="C7" s="30" t="s">
        <v>19</v>
      </c>
      <c r="D7" s="38" t="s">
        <v>141</v>
      </c>
      <c r="E7" s="9">
        <f>IF(D7=Listes!$A$2,Listes!$A$10, IF('Test ODD'!D7=Listes!$A$3,Listes!$A$11, IF('Test ODD'!D7=Listes!$A$6,Listes!$A$14, IF('Test ODD'!D7=Listes!$A$7,Listes!$A$14, IF('Test ODD'!D7=Listes!$A$4, Listes!$A$12, IF('Test ODD'!D7=Listes!$A$5,Listes!$A$13,0))))))</f>
        <v>3</v>
      </c>
      <c r="F7" s="91"/>
      <c r="G7" s="10"/>
      <c r="H7" s="10"/>
      <c r="J7" s="92"/>
      <c r="K7" s="95"/>
    </row>
    <row r="8" spans="1:12" ht="72.599999999999994" customHeight="1" x14ac:dyDescent="0.3">
      <c r="A8" s="93"/>
      <c r="B8" s="98"/>
      <c r="C8" s="30" t="s">
        <v>20</v>
      </c>
      <c r="D8" s="38" t="s">
        <v>141</v>
      </c>
      <c r="E8" s="9">
        <f>IF(D8=Listes!$A$2,Listes!$A$10, IF('Test ODD'!D8=Listes!$A$3,Listes!$A$11, IF('Test ODD'!D8=Listes!$A$6,Listes!$A$14, IF('Test ODD'!D8=Listes!$A$7,Listes!$A$14, IF('Test ODD'!D8=Listes!$A$4, Listes!$A$12, IF('Test ODD'!D8=Listes!$A$5,Listes!$A$13,0))))))</f>
        <v>3</v>
      </c>
      <c r="F8" s="91"/>
      <c r="G8" s="10"/>
      <c r="H8" s="10"/>
      <c r="J8" s="92"/>
      <c r="K8" s="95"/>
    </row>
    <row r="9" spans="1:12" x14ac:dyDescent="0.3">
      <c r="A9" s="37"/>
      <c r="B9" s="44"/>
      <c r="C9" s="39"/>
      <c r="D9" s="40"/>
      <c r="E9" s="41"/>
      <c r="F9" s="41"/>
      <c r="G9" s="46"/>
      <c r="H9" s="46"/>
      <c r="I9" s="31"/>
      <c r="J9" s="61"/>
      <c r="K9" s="37"/>
    </row>
    <row r="10" spans="1:12" ht="60" customHeight="1" x14ac:dyDescent="0.3">
      <c r="A10" s="93"/>
      <c r="B10" s="94" t="s">
        <v>21</v>
      </c>
      <c r="C10" s="30" t="s">
        <v>22</v>
      </c>
      <c r="D10" s="38" t="s">
        <v>141</v>
      </c>
      <c r="E10" s="9">
        <f>IF(D10=Listes!$A$2,Listes!$A$10, IF('Test ODD'!D10=Listes!$A$3,Listes!$A$11, IF('Test ODD'!D10=Listes!$A$6,Listes!$A$14, IF('Test ODD'!D10=Listes!$A$7,Listes!$A$14, IF('Test ODD'!D10=Listes!$A$4, Listes!$A$12, IF('Test ODD'!D10=Listes!$A$5,Listes!$A$13,0))))))</f>
        <v>3</v>
      </c>
      <c r="F10" s="91">
        <f>AVERAGE(E10:E12)</f>
        <v>3</v>
      </c>
      <c r="G10" s="10"/>
      <c r="H10" s="10"/>
      <c r="J10" s="92" t="s">
        <v>95</v>
      </c>
      <c r="K10" s="95" t="s">
        <v>113</v>
      </c>
    </row>
    <row r="11" spans="1:12" ht="63.6" customHeight="1" x14ac:dyDescent="0.3">
      <c r="A11" s="93"/>
      <c r="B11" s="94"/>
      <c r="C11" s="30" t="s">
        <v>23</v>
      </c>
      <c r="D11" s="38" t="s">
        <v>141</v>
      </c>
      <c r="E11" s="9">
        <f>IF(D11=Listes!$A$2,Listes!$A$10, IF('Test ODD'!D11=Listes!$A$3,Listes!$A$11, IF('Test ODD'!D11=Listes!$A$6,Listes!$A$14, IF('Test ODD'!D11=Listes!$A$7,Listes!$A$14, IF('Test ODD'!D11=Listes!$A$4, Listes!$A$12, IF('Test ODD'!D11=Listes!$A$5,Listes!$A$13,0))))))</f>
        <v>3</v>
      </c>
      <c r="F11" s="91"/>
      <c r="G11" s="10"/>
      <c r="H11" s="10"/>
      <c r="J11" s="92"/>
      <c r="K11" s="95"/>
    </row>
    <row r="12" spans="1:12" ht="67.8" customHeight="1" x14ac:dyDescent="0.3">
      <c r="A12" s="93"/>
      <c r="B12" s="94"/>
      <c r="C12" s="30" t="s">
        <v>24</v>
      </c>
      <c r="D12" s="38" t="s">
        <v>141</v>
      </c>
      <c r="E12" s="9">
        <f>IF(D12=Listes!$A$2,Listes!$A$10, IF('Test ODD'!D12=Listes!$A$3,Listes!$A$11, IF('Test ODD'!D12=Listes!$A$6,Listes!$A$14, IF('Test ODD'!D12=Listes!$A$7,Listes!$A$14, IF('Test ODD'!D12=Listes!$A$4, Listes!$A$12, IF('Test ODD'!D12=Listes!$A$5,Listes!$A$13,0))))))</f>
        <v>3</v>
      </c>
      <c r="F12" s="91"/>
      <c r="G12" s="10"/>
      <c r="H12" s="10"/>
      <c r="J12" s="92"/>
      <c r="K12" s="95"/>
    </row>
    <row r="13" spans="1:12" x14ac:dyDescent="0.3">
      <c r="A13" s="37"/>
      <c r="B13" s="44"/>
      <c r="C13" s="39"/>
      <c r="D13" s="40"/>
      <c r="E13" s="41"/>
      <c r="F13" s="41"/>
      <c r="G13" s="46"/>
      <c r="H13" s="46"/>
      <c r="I13" s="31"/>
      <c r="J13" s="61"/>
      <c r="K13" s="37"/>
    </row>
    <row r="14" spans="1:12" ht="51.75" customHeight="1" x14ac:dyDescent="0.3">
      <c r="A14" s="93"/>
      <c r="B14" s="94" t="s">
        <v>25</v>
      </c>
      <c r="C14" s="30" t="s">
        <v>26</v>
      </c>
      <c r="D14" s="38" t="s">
        <v>141</v>
      </c>
      <c r="E14" s="9">
        <f>IF(D14=Listes!$A$2,Listes!$A$10, IF('Test ODD'!D14=Listes!$A$3,Listes!$A$11, IF('Test ODD'!D14=Listes!$A$6,Listes!$A$14, IF('Test ODD'!D14=Listes!$A$7,Listes!$A$14, IF('Test ODD'!D14=Listes!$A$4, Listes!$A$12, IF('Test ODD'!D14=Listes!$A$5,Listes!$A$13,0))))))</f>
        <v>3</v>
      </c>
      <c r="F14" s="91">
        <f>AVERAGE(E14:E19)</f>
        <v>3</v>
      </c>
      <c r="G14" s="10"/>
      <c r="H14" s="10"/>
      <c r="J14" s="92" t="s">
        <v>96</v>
      </c>
      <c r="K14" s="95" t="s">
        <v>114</v>
      </c>
    </row>
    <row r="15" spans="1:12" ht="51.75" customHeight="1" x14ac:dyDescent="0.3">
      <c r="A15" s="93"/>
      <c r="B15" s="94"/>
      <c r="C15" s="30" t="s">
        <v>27</v>
      </c>
      <c r="D15" s="38" t="s">
        <v>141</v>
      </c>
      <c r="E15" s="9">
        <f>IF(D15=Listes!$A$2,Listes!$A$10, IF('Test ODD'!D15=Listes!$A$3,Listes!$A$11, IF('Test ODD'!D15=Listes!$A$6,Listes!$A$14, IF('Test ODD'!D15=Listes!$A$7,Listes!$A$14, IF('Test ODD'!D15=Listes!$A$4, Listes!$A$12, IF('Test ODD'!D15=Listes!$A$5,Listes!$A$13,0))))))</f>
        <v>3</v>
      </c>
      <c r="F15" s="91"/>
      <c r="G15" s="10"/>
      <c r="H15" s="10"/>
      <c r="J15" s="92"/>
      <c r="K15" s="95"/>
    </row>
    <row r="16" spans="1:12" ht="51.75" customHeight="1" x14ac:dyDescent="0.3">
      <c r="A16" s="93"/>
      <c r="B16" s="94"/>
      <c r="C16" s="30" t="s">
        <v>28</v>
      </c>
      <c r="D16" s="38" t="s">
        <v>141</v>
      </c>
      <c r="E16" s="9">
        <f>IF(D16=Listes!$A$2,Listes!$A$10, IF('Test ODD'!D16=Listes!$A$3,Listes!$A$11, IF('Test ODD'!D16=Listes!$A$6,Listes!$A$14, IF('Test ODD'!D16=Listes!$A$7,Listes!$A$14, IF('Test ODD'!D16=Listes!$A$4, Listes!$A$12, IF('Test ODD'!D16=Listes!$A$5,Listes!$A$13,0))))))</f>
        <v>3</v>
      </c>
      <c r="F16" s="91"/>
      <c r="G16" s="10"/>
      <c r="H16" s="10"/>
      <c r="J16" s="92"/>
      <c r="K16" s="95"/>
    </row>
    <row r="17" spans="1:11" ht="51.75" customHeight="1" x14ac:dyDescent="0.3">
      <c r="A17" s="93"/>
      <c r="B17" s="94"/>
      <c r="C17" s="30" t="s">
        <v>29</v>
      </c>
      <c r="D17" s="38" t="s">
        <v>141</v>
      </c>
      <c r="E17" s="9">
        <f>IF(D17=Listes!$A$2,Listes!$A$10, IF('Test ODD'!D17=Listes!$A$3,Listes!$A$11, IF('Test ODD'!D17=Listes!$A$6,Listes!$A$14, IF('Test ODD'!D17=Listes!$A$7,Listes!$A$14, IF('Test ODD'!D17=Listes!$A$4, Listes!$A$12, IF('Test ODD'!D17=Listes!$A$5,Listes!$A$13,0))))))</f>
        <v>3</v>
      </c>
      <c r="F17" s="91"/>
      <c r="G17" s="10"/>
      <c r="H17" s="10"/>
      <c r="J17" s="92"/>
      <c r="K17" s="95"/>
    </row>
    <row r="18" spans="1:11" ht="51.75" customHeight="1" x14ac:dyDescent="0.3">
      <c r="A18" s="93"/>
      <c r="B18" s="94"/>
      <c r="C18" s="42" t="s">
        <v>30</v>
      </c>
      <c r="D18" s="38" t="s">
        <v>141</v>
      </c>
      <c r="E18" s="9">
        <f>IF(D18=Listes!$A$2,Listes!$A$10, IF('Test ODD'!D18=Listes!$A$3,Listes!$A$11, IF('Test ODD'!D18=Listes!$A$6,Listes!$A$14, IF('Test ODD'!D18=Listes!$A$7,Listes!$A$14, IF('Test ODD'!D18=Listes!$A$4, Listes!$A$12, IF('Test ODD'!D18=Listes!$A$5,Listes!$A$13,0))))))</f>
        <v>3</v>
      </c>
      <c r="F18" s="91"/>
      <c r="G18" s="10"/>
      <c r="H18" s="10"/>
      <c r="J18" s="92"/>
      <c r="K18" s="95"/>
    </row>
    <row r="19" spans="1:11" ht="51.75" customHeight="1" x14ac:dyDescent="0.3">
      <c r="A19" s="93"/>
      <c r="B19" s="94"/>
      <c r="C19" s="30" t="s">
        <v>31</v>
      </c>
      <c r="D19" s="38" t="s">
        <v>141</v>
      </c>
      <c r="E19" s="9">
        <f>IF(D19=Listes!$A$2,Listes!$A$10, IF('Test ODD'!D19=Listes!$A$3,Listes!$A$11, IF('Test ODD'!D19=Listes!$A$6,Listes!$A$14, IF('Test ODD'!D19=Listes!$A$7,Listes!$A$14, IF('Test ODD'!D19=Listes!$A$4, Listes!$A$12, IF('Test ODD'!D19=Listes!$A$5,Listes!$A$13,0))))))</f>
        <v>3</v>
      </c>
      <c r="F19" s="91"/>
      <c r="G19" s="10"/>
      <c r="H19" s="10"/>
      <c r="J19" s="92"/>
      <c r="K19" s="95"/>
    </row>
    <row r="20" spans="1:11" x14ac:dyDescent="0.3">
      <c r="A20" s="37"/>
      <c r="B20" s="44"/>
      <c r="C20" s="39"/>
      <c r="D20" s="40"/>
      <c r="E20" s="41"/>
      <c r="F20" s="41"/>
      <c r="G20" s="46"/>
      <c r="H20" s="46"/>
      <c r="I20" s="31"/>
      <c r="J20" s="61"/>
      <c r="K20" s="37"/>
    </row>
    <row r="21" spans="1:11" ht="69" customHeight="1" x14ac:dyDescent="0.3">
      <c r="A21" s="99"/>
      <c r="B21" s="94" t="s">
        <v>32</v>
      </c>
      <c r="C21" s="30" t="s">
        <v>33</v>
      </c>
      <c r="D21" s="38" t="s">
        <v>141</v>
      </c>
      <c r="E21" s="9">
        <f>IF(D21=Listes!$A$2,Listes!$A$10, IF('Test ODD'!D21=Listes!$A$3,Listes!$A$11, IF('Test ODD'!D21=Listes!$A$6,Listes!$A$14, IF('Test ODD'!D21=Listes!$A$7,Listes!$A$14, IF('Test ODD'!D21=Listes!$A$4, Listes!$A$12, IF('Test ODD'!D21=Listes!$A$5,Listes!$A$13,0))))))</f>
        <v>3</v>
      </c>
      <c r="F21" s="91">
        <f>AVERAGE(E21:E24)</f>
        <v>3</v>
      </c>
      <c r="G21" s="62"/>
      <c r="H21" s="62"/>
      <c r="J21" s="92" t="s">
        <v>97</v>
      </c>
      <c r="K21" s="95" t="s">
        <v>115</v>
      </c>
    </row>
    <row r="22" spans="1:11" ht="69.599999999999994" customHeight="1" x14ac:dyDescent="0.3">
      <c r="A22" s="99"/>
      <c r="B22" s="94"/>
      <c r="C22" s="30" t="s">
        <v>34</v>
      </c>
      <c r="D22" s="38" t="s">
        <v>141</v>
      </c>
      <c r="E22" s="9">
        <f>IF(D22=Listes!$A$2,Listes!$A$10, IF('Test ODD'!D22=Listes!$A$3,Listes!$A$11, IF('Test ODD'!D22=Listes!$A$6,Listes!$A$14, IF('Test ODD'!D22=Listes!$A$7,Listes!$A$14, IF('Test ODD'!D22=Listes!$A$4, Listes!$A$12, IF('Test ODD'!D22=Listes!$A$5,Listes!$A$13,0))))))</f>
        <v>3</v>
      </c>
      <c r="F22" s="91"/>
      <c r="G22" s="62"/>
      <c r="H22" s="62"/>
      <c r="J22" s="92"/>
      <c r="K22" s="95"/>
    </row>
    <row r="23" spans="1:11" ht="73.2" customHeight="1" x14ac:dyDescent="0.3">
      <c r="A23" s="99"/>
      <c r="B23" s="94"/>
      <c r="C23" s="30" t="s">
        <v>35</v>
      </c>
      <c r="D23" s="38" t="s">
        <v>141</v>
      </c>
      <c r="E23" s="9">
        <f>IF(D23=Listes!$A$2,Listes!$A$10, IF('Test ODD'!D23=Listes!$A$3,Listes!$A$11, IF('Test ODD'!D23=Listes!$A$6,Listes!$A$14, IF('Test ODD'!D23=Listes!$A$7,Listes!$A$14, IF('Test ODD'!D23=Listes!$A$4, Listes!$A$12, IF('Test ODD'!D23=Listes!$A$5,Listes!$A$13,0))))))</f>
        <v>3</v>
      </c>
      <c r="F23" s="91"/>
      <c r="G23" s="62"/>
      <c r="H23" s="62"/>
      <c r="J23" s="92"/>
      <c r="K23" s="95"/>
    </row>
    <row r="24" spans="1:11" ht="70.2" customHeight="1" x14ac:dyDescent="0.3">
      <c r="A24" s="99"/>
      <c r="B24" s="94"/>
      <c r="C24" s="84" t="s">
        <v>178</v>
      </c>
      <c r="D24" s="38" t="s">
        <v>141</v>
      </c>
      <c r="E24" s="9">
        <f>IF(D24=Listes!$A$2,Listes!$A$10, IF('Test ODD'!D24=Listes!$A$3,Listes!$A$11, IF('Test ODD'!D24=Listes!$A$6,Listes!$A$14, IF('Test ODD'!D24=Listes!$A$7,Listes!$A$14, IF('Test ODD'!D24=Listes!$A$4, Listes!$A$12, IF('Test ODD'!D24=Listes!$A$5,Listes!$A$13,0))))))</f>
        <v>3</v>
      </c>
      <c r="F24" s="91"/>
      <c r="G24" s="62"/>
      <c r="H24" s="62"/>
      <c r="J24" s="92"/>
      <c r="K24" s="95"/>
    </row>
    <row r="25" spans="1:11" x14ac:dyDescent="0.3">
      <c r="A25" s="37"/>
      <c r="B25" s="44"/>
      <c r="C25" s="39"/>
      <c r="D25" s="40"/>
      <c r="E25" s="41"/>
      <c r="F25" s="41"/>
      <c r="G25" s="46"/>
      <c r="H25" s="46"/>
      <c r="I25" s="31"/>
      <c r="J25" s="61"/>
      <c r="K25" s="37"/>
    </row>
    <row r="26" spans="1:11" ht="60.6" customHeight="1" x14ac:dyDescent="0.3">
      <c r="A26" s="93"/>
      <c r="B26" s="94" t="s">
        <v>36</v>
      </c>
      <c r="C26" s="30" t="s">
        <v>37</v>
      </c>
      <c r="D26" s="38" t="s">
        <v>141</v>
      </c>
      <c r="E26" s="9">
        <f>IF(D26=Listes!$A$2,Listes!$A$10, IF('Test ODD'!D26=Listes!$A$3,Listes!$A$11, IF('Test ODD'!D26=Listes!$A$6,Listes!$A$14, IF('Test ODD'!D26=Listes!$A$7,Listes!$A$14, IF('Test ODD'!D26=Listes!$A$4, Listes!$A$12, IF('Test ODD'!D26=Listes!$A$5,Listes!$A$13,0))))))</f>
        <v>3</v>
      </c>
      <c r="F26" s="91">
        <f>AVERAGE(E26:E28)</f>
        <v>3</v>
      </c>
      <c r="G26" s="49"/>
      <c r="H26" s="49"/>
      <c r="J26" s="92" t="s">
        <v>98</v>
      </c>
      <c r="K26" s="95" t="s">
        <v>116</v>
      </c>
    </row>
    <row r="27" spans="1:11" ht="57.6" customHeight="1" x14ac:dyDescent="0.3">
      <c r="A27" s="93"/>
      <c r="B27" s="94"/>
      <c r="C27" s="30" t="s">
        <v>38</v>
      </c>
      <c r="D27" s="38" t="s">
        <v>141</v>
      </c>
      <c r="E27" s="9">
        <f>IF(D27=Listes!$A$2,Listes!$A$10, IF('Test ODD'!D27=Listes!$A$3,Listes!$A$11, IF('Test ODD'!D27=Listes!$A$6,Listes!$A$14, IF('Test ODD'!D27=Listes!$A$7,Listes!$A$14, IF('Test ODD'!D27=Listes!$A$4, Listes!$A$12, IF('Test ODD'!D27=Listes!$A$5,Listes!$A$13,0))))))</f>
        <v>3</v>
      </c>
      <c r="F27" s="91"/>
      <c r="G27" s="49"/>
      <c r="H27" s="49"/>
      <c r="J27" s="92"/>
      <c r="K27" s="95"/>
    </row>
    <row r="28" spans="1:11" ht="58.2" customHeight="1" x14ac:dyDescent="0.3">
      <c r="A28" s="93"/>
      <c r="B28" s="94"/>
      <c r="C28" s="30" t="s">
        <v>39</v>
      </c>
      <c r="D28" s="38" t="s">
        <v>141</v>
      </c>
      <c r="E28" s="9">
        <f>IF(D28=Listes!$A$2,Listes!$A$10, IF('Test ODD'!D28=Listes!$A$3,Listes!$A$11, IF('Test ODD'!D28=Listes!$A$6,Listes!$A$14, IF('Test ODD'!D28=Listes!$A$7,Listes!$A$14, IF('Test ODD'!D28=Listes!$A$4, Listes!$A$12, IF('Test ODD'!D28=Listes!$A$5,Listes!$A$13,0))))))</f>
        <v>3</v>
      </c>
      <c r="F28" s="91"/>
      <c r="G28" s="49"/>
      <c r="H28" s="49"/>
      <c r="J28" s="92"/>
      <c r="K28" s="95"/>
    </row>
    <row r="29" spans="1:11" x14ac:dyDescent="0.3">
      <c r="A29" s="37"/>
      <c r="B29" s="44"/>
      <c r="C29" s="39"/>
      <c r="D29" s="40"/>
      <c r="E29" s="41"/>
      <c r="F29" s="41"/>
      <c r="G29" s="46"/>
      <c r="H29" s="46"/>
      <c r="I29" s="31"/>
      <c r="J29" s="61"/>
      <c r="K29" s="37"/>
    </row>
    <row r="30" spans="1:11" ht="92.4" customHeight="1" x14ac:dyDescent="0.3">
      <c r="A30" s="93"/>
      <c r="B30" s="94" t="s">
        <v>40</v>
      </c>
      <c r="C30" s="30" t="s">
        <v>41</v>
      </c>
      <c r="D30" s="38" t="s">
        <v>141</v>
      </c>
      <c r="E30" s="9">
        <f>IF(D30=Listes!$A$2,Listes!$A$10, IF('Test ODD'!D30=Listes!$A$3,Listes!$A$11, IF('Test ODD'!D30=Listes!$A$6,Listes!$A$14, IF('Test ODD'!D30=Listes!$A$7,Listes!$A$14, IF('Test ODD'!D30=Listes!$A$4, Listes!$A$12, IF('Test ODD'!D30=Listes!$A$5,Listes!$A$13,0))))))</f>
        <v>3</v>
      </c>
      <c r="F30" s="91">
        <f>AVERAGE(E30:E32)</f>
        <v>3</v>
      </c>
      <c r="G30" s="49"/>
      <c r="H30" s="49"/>
      <c r="J30" s="92" t="s">
        <v>99</v>
      </c>
      <c r="K30" s="95" t="s">
        <v>117</v>
      </c>
    </row>
    <row r="31" spans="1:11" ht="96" customHeight="1" x14ac:dyDescent="0.3">
      <c r="A31" s="93"/>
      <c r="B31" s="94"/>
      <c r="C31" s="30" t="s">
        <v>42</v>
      </c>
      <c r="D31" s="38" t="s">
        <v>141</v>
      </c>
      <c r="E31" s="9">
        <f>IF(D31=Listes!$A$2,Listes!$A$10, IF('Test ODD'!D31=Listes!$A$3,Listes!$A$11, IF('Test ODD'!D31=Listes!$A$6,Listes!$A$14, IF('Test ODD'!D31=Listes!$A$7,Listes!$A$14, IF('Test ODD'!D31=Listes!$A$4, Listes!$A$12, IF('Test ODD'!D31=Listes!$A$5,Listes!$A$13,0))))))</f>
        <v>3</v>
      </c>
      <c r="F31" s="91"/>
      <c r="G31" s="49"/>
      <c r="H31" s="49"/>
      <c r="J31" s="92"/>
      <c r="K31" s="95"/>
    </row>
    <row r="32" spans="1:11" ht="91.2" customHeight="1" x14ac:dyDescent="0.3">
      <c r="A32" s="93"/>
      <c r="B32" s="94"/>
      <c r="C32" s="30" t="s">
        <v>43</v>
      </c>
      <c r="D32" s="38" t="s">
        <v>141</v>
      </c>
      <c r="E32" s="9">
        <f>IF(D32=Listes!$A$2,Listes!$A$10, IF('Test ODD'!D32=Listes!$A$3,Listes!$A$11, IF('Test ODD'!D32=Listes!$A$6,Listes!$A$14, IF('Test ODD'!D32=Listes!$A$7,Listes!$A$14, IF('Test ODD'!D32=Listes!$A$4, Listes!$A$12, IF('Test ODD'!D32=Listes!$A$5,Listes!$A$13,0))))))</f>
        <v>3</v>
      </c>
      <c r="F32" s="91"/>
      <c r="G32" s="49"/>
      <c r="H32" s="49"/>
      <c r="J32" s="92"/>
      <c r="K32" s="95"/>
    </row>
    <row r="33" spans="1:11" x14ac:dyDescent="0.3">
      <c r="A33" s="37"/>
      <c r="B33" s="44"/>
      <c r="C33" s="39"/>
      <c r="D33" s="40"/>
      <c r="E33" s="41"/>
      <c r="F33" s="41"/>
      <c r="G33" s="46"/>
      <c r="H33" s="46"/>
      <c r="I33" s="31"/>
      <c r="J33" s="61"/>
      <c r="K33" s="37"/>
    </row>
    <row r="34" spans="1:11" ht="54" customHeight="1" x14ac:dyDescent="0.3">
      <c r="A34" s="99"/>
      <c r="B34" s="94" t="s">
        <v>44</v>
      </c>
      <c r="C34" s="30" t="s">
        <v>45</v>
      </c>
      <c r="D34" s="38" t="s">
        <v>141</v>
      </c>
      <c r="E34" s="9">
        <f>IF(D34=Listes!$A$2,Listes!$A$10, IF('Test ODD'!D34=Listes!$A$3,Listes!$A$11, IF('Test ODD'!D34=Listes!$A$6,Listes!$A$14, IF('Test ODD'!D34=Listes!$A$7,Listes!$A$14, IF('Test ODD'!D34=Listes!$A$4, Listes!$A$12, IF('Test ODD'!D34=Listes!$A$5,Listes!$A$13,0))))))</f>
        <v>3</v>
      </c>
      <c r="F34" s="91">
        <f>AVERAGE(E34:E36)</f>
        <v>3</v>
      </c>
      <c r="G34" s="49"/>
      <c r="H34" s="49"/>
      <c r="J34" s="92" t="s">
        <v>100</v>
      </c>
      <c r="K34" s="95" t="s">
        <v>118</v>
      </c>
    </row>
    <row r="35" spans="1:11" ht="61.8" customHeight="1" x14ac:dyDescent="0.3">
      <c r="A35" s="99"/>
      <c r="B35" s="94"/>
      <c r="C35" s="30" t="s">
        <v>46</v>
      </c>
      <c r="D35" s="38" t="s">
        <v>141</v>
      </c>
      <c r="E35" s="9">
        <f>IF(D35=Listes!$A$2,Listes!$A$10, IF('Test ODD'!D35=Listes!$A$3,Listes!$A$11, IF('Test ODD'!D35=Listes!$A$6,Listes!$A$14, IF('Test ODD'!D35=Listes!$A$7,Listes!$A$14, IF('Test ODD'!D35=Listes!$A$4, Listes!$A$12, IF('Test ODD'!D35=Listes!$A$5,Listes!$A$13,0))))))</f>
        <v>3</v>
      </c>
      <c r="F35" s="91"/>
      <c r="G35" s="49"/>
      <c r="H35" s="49"/>
      <c r="J35" s="92"/>
      <c r="K35" s="95"/>
    </row>
    <row r="36" spans="1:11" ht="60" customHeight="1" x14ac:dyDescent="0.3">
      <c r="A36" s="99"/>
      <c r="B36" s="94"/>
      <c r="C36" s="30" t="s">
        <v>47</v>
      </c>
      <c r="D36" s="38" t="s">
        <v>141</v>
      </c>
      <c r="E36" s="9">
        <f>IF(D36=Listes!$A$2,Listes!$A$10, IF('Test ODD'!D36=Listes!$A$3,Listes!$A$11, IF('Test ODD'!D36=Listes!$A$6,Listes!$A$14, IF('Test ODD'!D36=Listes!$A$7,Listes!$A$14, IF('Test ODD'!D36=Listes!$A$4, Listes!$A$12, IF('Test ODD'!D36=Listes!$A$5,Listes!$A$13,0))))))</f>
        <v>3</v>
      </c>
      <c r="F36" s="91"/>
      <c r="G36" s="49"/>
      <c r="H36" s="49"/>
      <c r="J36" s="92"/>
      <c r="K36" s="95"/>
    </row>
    <row r="37" spans="1:11" x14ac:dyDescent="0.3">
      <c r="A37" s="37"/>
      <c r="B37" s="44"/>
      <c r="C37" s="39"/>
      <c r="D37" s="40"/>
      <c r="E37" s="41"/>
      <c r="F37" s="41"/>
      <c r="G37" s="46"/>
      <c r="H37" s="46"/>
      <c r="I37" s="31"/>
      <c r="J37" s="61"/>
      <c r="K37" s="37"/>
    </row>
    <row r="38" spans="1:11" ht="77.400000000000006" customHeight="1" x14ac:dyDescent="0.3">
      <c r="A38" s="93"/>
      <c r="B38" s="94" t="s">
        <v>48</v>
      </c>
      <c r="C38" s="89" t="s">
        <v>214</v>
      </c>
      <c r="D38" s="38" t="s">
        <v>141</v>
      </c>
      <c r="E38" s="9">
        <f>IF(D38=Listes!$A$2,Listes!$A$10, IF('Test ODD'!D38=Listes!$A$3,Listes!$A$11, IF('Test ODD'!D38=Listes!$A$6,Listes!$A$14, IF('Test ODD'!D38=Listes!$A$7,Listes!$A$14, IF('Test ODD'!D38=Listes!$A$4, Listes!$A$12, IF('Test ODD'!D38=Listes!$A$5,Listes!$A$13,0))))))</f>
        <v>3</v>
      </c>
      <c r="F38" s="91">
        <f>AVERAGE(E38:E41)</f>
        <v>3</v>
      </c>
      <c r="G38" s="49"/>
      <c r="H38" s="49"/>
      <c r="J38" s="92" t="s">
        <v>101</v>
      </c>
      <c r="K38" s="95" t="s">
        <v>119</v>
      </c>
    </row>
    <row r="39" spans="1:11" ht="78" customHeight="1" x14ac:dyDescent="0.3">
      <c r="A39" s="93"/>
      <c r="B39" s="94"/>
      <c r="C39" s="30" t="s">
        <v>49</v>
      </c>
      <c r="D39" s="38" t="s">
        <v>141</v>
      </c>
      <c r="E39" s="9">
        <f>IF(D39=Listes!$A$2,Listes!$A$10, IF('Test ODD'!D39=Listes!$A$3,Listes!$A$11, IF('Test ODD'!D39=Listes!$A$6,Listes!$A$14, IF('Test ODD'!D39=Listes!$A$7,Listes!$A$14, IF('Test ODD'!D39=Listes!$A$4, Listes!$A$12, IF('Test ODD'!D39=Listes!$A$5,Listes!$A$13,0))))))</f>
        <v>3</v>
      </c>
      <c r="F39" s="91"/>
      <c r="G39" s="49"/>
      <c r="H39" s="49"/>
      <c r="J39" s="92"/>
      <c r="K39" s="95"/>
    </row>
    <row r="40" spans="1:11" ht="100.8" customHeight="1" x14ac:dyDescent="0.3">
      <c r="A40" s="93"/>
      <c r="B40" s="94"/>
      <c r="C40" s="30" t="s">
        <v>208</v>
      </c>
      <c r="D40" s="38" t="s">
        <v>141</v>
      </c>
      <c r="E40" s="9">
        <f>IF(D40=Listes!$A$2,Listes!$A$10, IF('Test ODD'!D40=Listes!$A$3,Listes!$A$11, IF('Test ODD'!D40=Listes!$A$6,Listes!$A$14, IF('Test ODD'!D40=Listes!$A$7,Listes!$A$14, IF('Test ODD'!D40=Listes!$A$4, Listes!$A$12, IF('Test ODD'!D40=Listes!$A$5,Listes!$A$13,0))))))</f>
        <v>3</v>
      </c>
      <c r="F40" s="91"/>
      <c r="G40" s="49"/>
      <c r="H40" s="49"/>
      <c r="J40" s="92"/>
      <c r="K40" s="95"/>
    </row>
    <row r="41" spans="1:11" ht="81.599999999999994" customHeight="1" x14ac:dyDescent="0.3">
      <c r="A41" s="93"/>
      <c r="B41" s="94"/>
      <c r="C41" s="30" t="s">
        <v>50</v>
      </c>
      <c r="D41" s="38" t="s">
        <v>141</v>
      </c>
      <c r="E41" s="9">
        <f>IF(D41=Listes!$A$2,Listes!$A$10, IF('Test ODD'!D41=Listes!$A$3,Listes!$A$11, IF('Test ODD'!D41=Listes!$A$6,Listes!$A$14, IF('Test ODD'!D41=Listes!$A$7,Listes!$A$14, IF('Test ODD'!D41=Listes!$A$4, Listes!$A$12, IF('Test ODD'!D41=Listes!$A$5,Listes!$A$13,0))))))</f>
        <v>3</v>
      </c>
      <c r="F41" s="91"/>
      <c r="G41" s="49"/>
      <c r="H41" s="49"/>
      <c r="J41" s="92"/>
      <c r="K41" s="95"/>
    </row>
    <row r="42" spans="1:11" x14ac:dyDescent="0.3">
      <c r="A42" s="37"/>
      <c r="B42" s="44"/>
      <c r="C42" s="39"/>
      <c r="D42" s="40"/>
      <c r="E42" s="41"/>
      <c r="F42" s="41"/>
      <c r="G42" s="46"/>
      <c r="H42" s="46"/>
      <c r="I42" s="31"/>
      <c r="J42" s="61"/>
      <c r="K42" s="37"/>
    </row>
    <row r="43" spans="1:11" ht="51.75" customHeight="1" x14ac:dyDescent="0.3">
      <c r="A43" s="93"/>
      <c r="B43" s="94" t="s">
        <v>51</v>
      </c>
      <c r="C43" s="89" t="s">
        <v>212</v>
      </c>
      <c r="D43" s="38" t="s">
        <v>141</v>
      </c>
      <c r="E43" s="9">
        <f>IF(D43=Listes!$A$2,Listes!$A$10, IF('Test ODD'!D43=Listes!$A$3,Listes!$A$11, IF('Test ODD'!D43=Listes!$A$6,Listes!$A$14, IF('Test ODD'!D43=Listes!$A$7,Listes!$A$14, IF('Test ODD'!D43=Listes!$A$4, Listes!$A$12, IF('Test ODD'!D43=Listes!$A$5,Listes!$A$13,0))))))</f>
        <v>3</v>
      </c>
      <c r="F43" s="91">
        <f>AVERAGE(E43:E46)</f>
        <v>3</v>
      </c>
      <c r="G43" s="49"/>
      <c r="H43" s="49"/>
      <c r="J43" s="92" t="s">
        <v>102</v>
      </c>
      <c r="K43" s="95" t="s">
        <v>120</v>
      </c>
    </row>
    <row r="44" spans="1:11" ht="51.75" customHeight="1" x14ac:dyDescent="0.3">
      <c r="A44" s="93"/>
      <c r="B44" s="94"/>
      <c r="C44" s="30" t="s">
        <v>52</v>
      </c>
      <c r="D44" s="38" t="s">
        <v>141</v>
      </c>
      <c r="E44" s="9">
        <f>IF(D44=Listes!$A$2,Listes!$A$10, IF('Test ODD'!D44=Listes!$A$3,Listes!$A$11, IF('Test ODD'!D44=Listes!$A$6,Listes!$A$14, IF('Test ODD'!D44=Listes!$A$7,Listes!$A$14, IF('Test ODD'!D44=Listes!$A$4, Listes!$A$12, IF('Test ODD'!D44=Listes!$A$5,Listes!$A$13,0))))))</f>
        <v>3</v>
      </c>
      <c r="F44" s="91"/>
      <c r="G44" s="49"/>
      <c r="H44" s="49"/>
      <c r="J44" s="92"/>
      <c r="K44" s="95"/>
    </row>
    <row r="45" spans="1:11" ht="51.75" customHeight="1" x14ac:dyDescent="0.3">
      <c r="A45" s="93"/>
      <c r="B45" s="94"/>
      <c r="C45" s="30" t="s">
        <v>53</v>
      </c>
      <c r="D45" s="38" t="s">
        <v>141</v>
      </c>
      <c r="E45" s="9">
        <f>IF(D45=Listes!$A$2,Listes!$A$10, IF('Test ODD'!D45=Listes!$A$3,Listes!$A$11, IF('Test ODD'!D45=Listes!$A$6,Listes!$A$14, IF('Test ODD'!D45=Listes!$A$7,Listes!$A$14, IF('Test ODD'!D45=Listes!$A$4, Listes!$A$12, IF('Test ODD'!D45=Listes!$A$5,Listes!$A$13,0))))))</f>
        <v>3</v>
      </c>
      <c r="F45" s="91"/>
      <c r="G45" s="49"/>
      <c r="H45" s="49"/>
      <c r="J45" s="92"/>
      <c r="K45" s="95"/>
    </row>
    <row r="46" spans="1:11" ht="51.75" customHeight="1" x14ac:dyDescent="0.3">
      <c r="A46" s="93"/>
      <c r="B46" s="94"/>
      <c r="C46" s="30" t="s">
        <v>54</v>
      </c>
      <c r="D46" s="38" t="s">
        <v>141</v>
      </c>
      <c r="E46" s="9">
        <f>IF(D46=Listes!$A$2,Listes!$A$10, IF('Test ODD'!D46=Listes!$A$3,Listes!$A$11, IF('Test ODD'!D46=Listes!$A$6,Listes!$A$14, IF('Test ODD'!D46=Listes!$A$7,Listes!$A$14, IF('Test ODD'!D46=Listes!$A$4, Listes!$A$12, IF('Test ODD'!D46=Listes!$A$5,Listes!$A$13,0))))))</f>
        <v>3</v>
      </c>
      <c r="F46" s="91"/>
      <c r="G46" s="49"/>
      <c r="H46" s="49"/>
      <c r="J46" s="92"/>
      <c r="K46" s="95"/>
    </row>
    <row r="47" spans="1:11" x14ac:dyDescent="0.3">
      <c r="A47" s="37"/>
      <c r="B47" s="44"/>
      <c r="C47" s="39"/>
      <c r="D47" s="40"/>
      <c r="E47" s="41"/>
      <c r="F47" s="41"/>
      <c r="G47" s="46"/>
      <c r="H47" s="46"/>
      <c r="I47" s="31"/>
      <c r="J47" s="61"/>
      <c r="K47" s="37"/>
    </row>
    <row r="48" spans="1:11" ht="51.75" customHeight="1" x14ac:dyDescent="0.3">
      <c r="A48" s="99"/>
      <c r="B48" s="94" t="s">
        <v>55</v>
      </c>
      <c r="C48" s="84" t="s">
        <v>177</v>
      </c>
      <c r="D48" s="38" t="s">
        <v>141</v>
      </c>
      <c r="E48" s="9">
        <f>IF(D48=Listes!$A$2,Listes!$A$10, IF('Test ODD'!D48=Listes!$A$3,Listes!$A$11, IF('Test ODD'!D48=Listes!$A$6,Listes!$A$14, IF('Test ODD'!D48=Listes!$A$7,Listes!$A$14, IF('Test ODD'!D48=Listes!$A$4, Listes!$A$12, IF('Test ODD'!D48=Listes!$A$5,Listes!$A$13,0))))))</f>
        <v>3</v>
      </c>
      <c r="F48" s="91">
        <f>AVERAGE(E48:E51)</f>
        <v>3</v>
      </c>
      <c r="G48" s="49"/>
      <c r="H48" s="49"/>
      <c r="J48" s="92" t="s">
        <v>103</v>
      </c>
      <c r="K48" s="95" t="s">
        <v>121</v>
      </c>
    </row>
    <row r="49" spans="1:11" ht="51.75" customHeight="1" x14ac:dyDescent="0.3">
      <c r="A49" s="99"/>
      <c r="B49" s="94"/>
      <c r="C49" s="30" t="s">
        <v>56</v>
      </c>
      <c r="D49" s="38" t="s">
        <v>141</v>
      </c>
      <c r="E49" s="9">
        <f>IF(D49=Listes!$A$2,Listes!$A$10, IF('Test ODD'!D49=Listes!$A$3,Listes!$A$11, IF('Test ODD'!D49=Listes!$A$6,Listes!$A$14, IF('Test ODD'!D49=Listes!$A$7,Listes!$A$14, IF('Test ODD'!D49=Listes!$A$4, Listes!$A$12, IF('Test ODD'!D49=Listes!$A$5,Listes!$A$13,0))))))</f>
        <v>3</v>
      </c>
      <c r="F49" s="91"/>
      <c r="G49" s="49"/>
      <c r="H49" s="49"/>
      <c r="J49" s="92"/>
      <c r="K49" s="95"/>
    </row>
    <row r="50" spans="1:11" ht="51.75" customHeight="1" x14ac:dyDescent="0.3">
      <c r="A50" s="99"/>
      <c r="B50" s="94"/>
      <c r="C50" s="30" t="s">
        <v>57</v>
      </c>
      <c r="D50" s="38" t="s">
        <v>141</v>
      </c>
      <c r="E50" s="9">
        <f>IF(D50=Listes!$A$2,Listes!$A$10, IF('Test ODD'!D50=Listes!$A$3,Listes!$A$11, IF('Test ODD'!D50=Listes!$A$6,Listes!$A$14, IF('Test ODD'!D50=Listes!$A$7,Listes!$A$14, IF('Test ODD'!D50=Listes!$A$4, Listes!$A$12, IF('Test ODD'!D50=Listes!$A$5,Listes!$A$13,0))))))</f>
        <v>3</v>
      </c>
      <c r="F50" s="91"/>
      <c r="G50" s="49"/>
      <c r="H50" s="49"/>
      <c r="J50" s="92"/>
      <c r="K50" s="95"/>
    </row>
    <row r="51" spans="1:11" ht="51.75" customHeight="1" x14ac:dyDescent="0.3">
      <c r="A51" s="99"/>
      <c r="B51" s="94"/>
      <c r="C51" s="30" t="s">
        <v>58</v>
      </c>
      <c r="D51" s="38" t="s">
        <v>141</v>
      </c>
      <c r="E51" s="9">
        <f>IF(D51=Listes!$A$2,Listes!$A$10, IF('Test ODD'!D51=Listes!$A$3,Listes!$A$11, IF('Test ODD'!D51=Listes!$A$6,Listes!$A$14, IF('Test ODD'!D51=Listes!$A$7,Listes!$A$14, IF('Test ODD'!D51=Listes!$A$4, Listes!$A$12, IF('Test ODD'!D51=Listes!$A$5,Listes!$A$13,0))))))</f>
        <v>3</v>
      </c>
      <c r="F51" s="91"/>
      <c r="G51" s="49"/>
      <c r="H51" s="49"/>
      <c r="J51" s="92"/>
      <c r="K51" s="95"/>
    </row>
    <row r="52" spans="1:11" x14ac:dyDescent="0.3">
      <c r="A52" s="37"/>
      <c r="B52" s="44"/>
      <c r="C52" s="39"/>
      <c r="D52" s="40"/>
      <c r="E52" s="41"/>
      <c r="F52" s="41"/>
      <c r="G52" s="46"/>
      <c r="H52" s="46"/>
      <c r="I52" s="31"/>
      <c r="J52" s="61"/>
      <c r="K52" s="37"/>
    </row>
    <row r="53" spans="1:11" ht="51.75" customHeight="1" x14ac:dyDescent="0.3">
      <c r="A53" s="93"/>
      <c r="B53" s="94" t="s">
        <v>59</v>
      </c>
      <c r="C53" s="30" t="s">
        <v>60</v>
      </c>
      <c r="D53" s="38" t="s">
        <v>141</v>
      </c>
      <c r="E53" s="9">
        <f>IF(D53=Listes!$A$2,Listes!$A$10, IF('Test ODD'!D53=Listes!$A$3,Listes!$A$11, IF('Test ODD'!D53=Listes!$A$6,Listes!$A$14, IF('Test ODD'!D53=Listes!$A$7,Listes!$A$14, IF('Test ODD'!D53=Listes!$A$4, Listes!$A$12, IF('Test ODD'!D53=Listes!$A$5,Listes!$A$13,0))))))</f>
        <v>3</v>
      </c>
      <c r="F53" s="91">
        <f>AVERAGE(E53:E58)</f>
        <v>3</v>
      </c>
      <c r="G53" s="49"/>
      <c r="H53" s="49"/>
      <c r="J53" s="92" t="s">
        <v>104</v>
      </c>
      <c r="K53" s="95" t="s">
        <v>122</v>
      </c>
    </row>
    <row r="54" spans="1:11" ht="51.75" customHeight="1" x14ac:dyDescent="0.3">
      <c r="A54" s="93"/>
      <c r="B54" s="94"/>
      <c r="C54" s="30" t="s">
        <v>61</v>
      </c>
      <c r="D54" s="38" t="s">
        <v>141</v>
      </c>
      <c r="E54" s="9">
        <f>IF(D54=Listes!$A$2,Listes!$A$10, IF('Test ODD'!D54=Listes!$A$3,Listes!$A$11, IF('Test ODD'!D54=Listes!$A$6,Listes!$A$14, IF('Test ODD'!D54=Listes!$A$7,Listes!$A$14, IF('Test ODD'!D54=Listes!$A$4, Listes!$A$12, IF('Test ODD'!D54=Listes!$A$5,Listes!$A$13,0))))))</f>
        <v>3</v>
      </c>
      <c r="F54" s="91"/>
      <c r="G54" s="49"/>
      <c r="H54" s="49"/>
      <c r="J54" s="92"/>
      <c r="K54" s="95"/>
    </row>
    <row r="55" spans="1:11" ht="51.75" customHeight="1" x14ac:dyDescent="0.3">
      <c r="A55" s="93"/>
      <c r="B55" s="94"/>
      <c r="C55" s="90" t="s">
        <v>218</v>
      </c>
      <c r="D55" s="38" t="s">
        <v>141</v>
      </c>
      <c r="E55" s="9">
        <f>IF(D55=Listes!$A$2,Listes!$A$10, IF('Test ODD'!D55=Listes!$A$3,Listes!$A$11, IF('Test ODD'!D55=Listes!$A$6,Listes!$A$14, IF('Test ODD'!D55=Listes!$A$7,Listes!$A$14, IF('Test ODD'!D55=Listes!$A$4, Listes!$A$12, IF('Test ODD'!D55=Listes!$A$5,Listes!$A$13,0))))))</f>
        <v>3</v>
      </c>
      <c r="F55" s="91"/>
      <c r="G55" s="49"/>
      <c r="H55" s="49"/>
      <c r="J55" s="92"/>
      <c r="K55" s="95"/>
    </row>
    <row r="56" spans="1:11" ht="51.75" customHeight="1" x14ac:dyDescent="0.3">
      <c r="A56" s="93"/>
      <c r="B56" s="94"/>
      <c r="C56" s="30" t="s">
        <v>62</v>
      </c>
      <c r="D56" s="38" t="s">
        <v>141</v>
      </c>
      <c r="E56" s="9">
        <f>IF(D56=Listes!$A$2,Listes!$A$10, IF('Test ODD'!D56=Listes!$A$3,Listes!$A$11, IF('Test ODD'!D56=Listes!$A$6,Listes!$A$14, IF('Test ODD'!D56=Listes!$A$7,Listes!$A$14, IF('Test ODD'!D56=Listes!$A$4, Listes!$A$12, IF('Test ODD'!D56=Listes!$A$5,Listes!$A$13,0))))))</f>
        <v>3</v>
      </c>
      <c r="F56" s="91"/>
      <c r="G56" s="49"/>
      <c r="H56" s="49"/>
      <c r="J56" s="92"/>
      <c r="K56" s="95"/>
    </row>
    <row r="57" spans="1:11" ht="51.75" customHeight="1" x14ac:dyDescent="0.3">
      <c r="A57" s="93"/>
      <c r="B57" s="94"/>
      <c r="C57" s="30" t="s">
        <v>63</v>
      </c>
      <c r="D57" s="38" t="s">
        <v>141</v>
      </c>
      <c r="E57" s="9">
        <f>IF(D57=Listes!$A$2,Listes!$A$10, IF('Test ODD'!D57=Listes!$A$3,Listes!$A$11, IF('Test ODD'!D57=Listes!$A$6,Listes!$A$14, IF('Test ODD'!D57=Listes!$A$7,Listes!$A$14, IF('Test ODD'!D57=Listes!$A$4, Listes!$A$12, IF('Test ODD'!D57=Listes!$A$5,Listes!$A$13,0))))))</f>
        <v>3</v>
      </c>
      <c r="F57" s="91"/>
      <c r="G57" s="49"/>
      <c r="H57" s="49"/>
      <c r="J57" s="92"/>
      <c r="K57" s="95"/>
    </row>
    <row r="58" spans="1:11" ht="51.75" customHeight="1" x14ac:dyDescent="0.3">
      <c r="A58" s="93"/>
      <c r="B58" s="94"/>
      <c r="C58" s="30" t="s">
        <v>64</v>
      </c>
      <c r="D58" s="38" t="s">
        <v>141</v>
      </c>
      <c r="E58" s="9">
        <f>IF(D58=Listes!$A$2,Listes!$A$10, IF('Test ODD'!D58=Listes!$A$3,Listes!$A$11, IF('Test ODD'!D58=Listes!$A$6,Listes!$A$14, IF('Test ODD'!D58=Listes!$A$7,Listes!$A$14, IF('Test ODD'!D58=Listes!$A$4, Listes!$A$12, IF('Test ODD'!D58=Listes!$A$5,Listes!$A$13,0))))))</f>
        <v>3</v>
      </c>
      <c r="F58" s="91"/>
      <c r="G58" s="49"/>
      <c r="H58" s="49"/>
      <c r="J58" s="92"/>
      <c r="K58" s="95"/>
    </row>
    <row r="59" spans="1:11" x14ac:dyDescent="0.3">
      <c r="A59" s="37"/>
      <c r="B59" s="44"/>
      <c r="C59" s="39"/>
      <c r="D59" s="40"/>
      <c r="E59" s="41"/>
      <c r="F59" s="41"/>
      <c r="G59" s="46"/>
      <c r="H59" s="46"/>
      <c r="I59" s="31"/>
      <c r="J59" s="61"/>
      <c r="K59" s="37"/>
    </row>
    <row r="60" spans="1:11" ht="53.4" customHeight="1" x14ac:dyDescent="0.3">
      <c r="A60" s="99"/>
      <c r="B60" s="94" t="s">
        <v>65</v>
      </c>
      <c r="C60" s="30" t="s">
        <v>66</v>
      </c>
      <c r="D60" s="38" t="s">
        <v>141</v>
      </c>
      <c r="E60" s="9">
        <f>IF(D60=Listes!$A$2,Listes!$A$10, IF('Test ODD'!D60=Listes!$A$3,Listes!$A$11, IF('Test ODD'!D60=Listes!$A$6,Listes!$A$14, IF('Test ODD'!D60=Listes!$A$7,Listes!$A$14, IF('Test ODD'!D60=Listes!$A$4, Listes!$A$12, IF('Test ODD'!D60=Listes!$A$5,Listes!$A$13,0))))))</f>
        <v>3</v>
      </c>
      <c r="F60" s="91">
        <f>AVERAGE(E60:E64)</f>
        <v>3</v>
      </c>
      <c r="G60" s="49"/>
      <c r="H60" s="49"/>
      <c r="J60" s="92" t="s">
        <v>105</v>
      </c>
      <c r="K60" s="95" t="s">
        <v>123</v>
      </c>
    </row>
    <row r="61" spans="1:11" ht="59.4" customHeight="1" x14ac:dyDescent="0.3">
      <c r="A61" s="99"/>
      <c r="B61" s="94"/>
      <c r="C61" s="30" t="s">
        <v>67</v>
      </c>
      <c r="D61" s="38" t="s">
        <v>141</v>
      </c>
      <c r="E61" s="9">
        <f>IF(D61=Listes!$A$2,Listes!$A$10, IF('Test ODD'!D61=Listes!$A$3,Listes!$A$11, IF('Test ODD'!D61=Listes!$A$6,Listes!$A$14, IF('Test ODD'!D61=Listes!$A$7,Listes!$A$14, IF('Test ODD'!D61=Listes!$A$4, Listes!$A$12, IF('Test ODD'!D61=Listes!$A$5,Listes!$A$13,0))))))</f>
        <v>3</v>
      </c>
      <c r="F61" s="91"/>
      <c r="G61" s="49"/>
      <c r="H61" s="49"/>
      <c r="J61" s="92"/>
      <c r="K61" s="95"/>
    </row>
    <row r="62" spans="1:11" ht="59.4" customHeight="1" x14ac:dyDescent="0.3">
      <c r="A62" s="99"/>
      <c r="B62" s="94"/>
      <c r="C62" s="30" t="s">
        <v>68</v>
      </c>
      <c r="D62" s="38" t="s">
        <v>141</v>
      </c>
      <c r="E62" s="9">
        <f>IF(D62=Listes!$A$2,Listes!$A$10, IF('Test ODD'!D62=Listes!$A$3,Listes!$A$11, IF('Test ODD'!D62=Listes!$A$6,Listes!$A$14, IF('Test ODD'!D62=Listes!$A$7,Listes!$A$14, IF('Test ODD'!D62=Listes!$A$4, Listes!$A$12, IF('Test ODD'!D62=Listes!$A$5,Listes!$A$13,0))))))</f>
        <v>3</v>
      </c>
      <c r="F62" s="91"/>
      <c r="G62" s="49"/>
      <c r="H62" s="49"/>
      <c r="J62" s="92"/>
      <c r="K62" s="95"/>
    </row>
    <row r="63" spans="1:11" ht="62.4" customHeight="1" x14ac:dyDescent="0.3">
      <c r="A63" s="99"/>
      <c r="B63" s="94"/>
      <c r="C63" s="30" t="s">
        <v>69</v>
      </c>
      <c r="D63" s="38" t="s">
        <v>141</v>
      </c>
      <c r="E63" s="9">
        <f>IF(D63=Listes!$A$2,Listes!$A$10, IF('Test ODD'!D63=Listes!$A$3,Listes!$A$11, IF('Test ODD'!D63=Listes!$A$6,Listes!$A$14, IF('Test ODD'!D63=Listes!$A$7,Listes!$A$14, IF('Test ODD'!D63=Listes!$A$4, Listes!$A$12, IF('Test ODD'!D63=Listes!$A$5,Listes!$A$13,0))))))</f>
        <v>3</v>
      </c>
      <c r="F63" s="91"/>
      <c r="G63" s="49"/>
      <c r="H63" s="49"/>
      <c r="J63" s="92"/>
      <c r="K63" s="95"/>
    </row>
    <row r="64" spans="1:11" ht="55.2" customHeight="1" x14ac:dyDescent="0.3">
      <c r="A64" s="99"/>
      <c r="B64" s="94"/>
      <c r="C64" s="30" t="s">
        <v>70</v>
      </c>
      <c r="D64" s="38" t="s">
        <v>141</v>
      </c>
      <c r="E64" s="9">
        <f>IF(D64=Listes!$A$2,Listes!$A$10, IF('Test ODD'!D64=Listes!$A$3,Listes!$A$11, IF('Test ODD'!D64=Listes!$A$6,Listes!$A$14, IF('Test ODD'!D64=Listes!$A$7,Listes!$A$14, IF('Test ODD'!D64=Listes!$A$4, Listes!$A$12, IF('Test ODD'!D64=Listes!$A$5,Listes!$A$13,0))))))</f>
        <v>3</v>
      </c>
      <c r="F64" s="91"/>
      <c r="G64" s="49"/>
      <c r="H64" s="49"/>
      <c r="J64" s="92"/>
      <c r="K64" s="95"/>
    </row>
    <row r="65" spans="1:11" x14ac:dyDescent="0.3">
      <c r="A65" s="37"/>
      <c r="B65" s="44"/>
      <c r="C65" s="39"/>
      <c r="D65" s="40"/>
      <c r="E65" s="41"/>
      <c r="F65" s="41"/>
      <c r="G65" s="46"/>
      <c r="H65" s="46"/>
      <c r="I65" s="31"/>
      <c r="J65" s="61"/>
      <c r="K65" s="37"/>
    </row>
    <row r="66" spans="1:11" ht="51.75" customHeight="1" x14ac:dyDescent="0.3">
      <c r="A66" s="93"/>
      <c r="B66" s="94" t="s">
        <v>71</v>
      </c>
      <c r="C66" s="84" t="s">
        <v>213</v>
      </c>
      <c r="D66" s="38" t="s">
        <v>141</v>
      </c>
      <c r="E66" s="9">
        <f>IF(D66=Listes!$A$2,Listes!$A$10, IF('Test ODD'!D66=Listes!$A$3,Listes!$A$11, IF('Test ODD'!D66=Listes!$A$6,Listes!$A$14, IF('Test ODD'!D66=Listes!$A$7,Listes!$A$14, IF('Test ODD'!D66=Listes!$A$4, Listes!$A$12, IF('Test ODD'!D66=Listes!$A$5,Listes!$A$13,0))))))</f>
        <v>3</v>
      </c>
      <c r="F66" s="91">
        <f>AVERAGE(E66:E68)</f>
        <v>3</v>
      </c>
      <c r="G66" s="49"/>
      <c r="H66" s="49"/>
      <c r="J66" s="92" t="s">
        <v>106</v>
      </c>
      <c r="K66" s="95" t="s">
        <v>124</v>
      </c>
    </row>
    <row r="67" spans="1:11" ht="51.75" customHeight="1" x14ac:dyDescent="0.3">
      <c r="A67" s="93"/>
      <c r="B67" s="94"/>
      <c r="C67" s="30" t="s">
        <v>72</v>
      </c>
      <c r="D67" s="38" t="s">
        <v>141</v>
      </c>
      <c r="E67" s="9">
        <f>IF(D67=Listes!$A$2,Listes!$A$10, IF('Test ODD'!D67=Listes!$A$3,Listes!$A$11, IF('Test ODD'!D67=Listes!$A$6,Listes!$A$14, IF('Test ODD'!D67=Listes!$A$7,Listes!$A$14, IF('Test ODD'!D67=Listes!$A$4, Listes!$A$12, IF('Test ODD'!D67=Listes!$A$5,Listes!$A$13,0))))))</f>
        <v>3</v>
      </c>
      <c r="F67" s="91"/>
      <c r="G67" s="49"/>
      <c r="H67" s="49"/>
      <c r="J67" s="92"/>
      <c r="K67" s="95"/>
    </row>
    <row r="68" spans="1:11" ht="51.75" customHeight="1" x14ac:dyDescent="0.3">
      <c r="A68" s="93"/>
      <c r="B68" s="94"/>
      <c r="C68" s="30" t="s">
        <v>73</v>
      </c>
      <c r="D68" s="38" t="s">
        <v>141</v>
      </c>
      <c r="E68" s="9">
        <f>IF(D68=Listes!$A$2,Listes!$A$10, IF('Test ODD'!D68=Listes!$A$3,Listes!$A$11, IF('Test ODD'!D68=Listes!$A$6,Listes!$A$14, IF('Test ODD'!D68=Listes!$A$7,Listes!$A$14, IF('Test ODD'!D68=Listes!$A$4, Listes!$A$12, IF('Test ODD'!D68=Listes!$A$5,Listes!$A$13,0))))))</f>
        <v>3</v>
      </c>
      <c r="F68" s="91"/>
      <c r="G68" s="49"/>
      <c r="H68" s="49"/>
      <c r="J68" s="92"/>
      <c r="K68" s="95"/>
    </row>
    <row r="69" spans="1:11" x14ac:dyDescent="0.3">
      <c r="A69" s="37"/>
      <c r="B69" s="44"/>
      <c r="C69" s="39"/>
      <c r="D69" s="40"/>
      <c r="E69" s="41"/>
      <c r="F69" s="41"/>
      <c r="G69" s="46"/>
      <c r="H69" s="46"/>
      <c r="I69" s="31"/>
      <c r="J69" s="61"/>
      <c r="K69" s="37"/>
    </row>
    <row r="70" spans="1:11" ht="151.19999999999999" customHeight="1" x14ac:dyDescent="0.3">
      <c r="A70" s="25"/>
      <c r="B70" s="43" t="s">
        <v>74</v>
      </c>
      <c r="C70" s="30" t="s">
        <v>209</v>
      </c>
      <c r="D70" s="38" t="s">
        <v>141</v>
      </c>
      <c r="E70" s="9">
        <f>IF(D70=Listes!$A$2,Listes!$A$10, IF('Test ODD'!D70=Listes!$A$3,Listes!$A$11, IF('Test ODD'!D70=Listes!$A$6,Listes!$A$14, IF('Test ODD'!D70=Listes!$A$7,Listes!$A$14, IF('Test ODD'!D70=Listes!$A$4, Listes!$A$12, IF('Test ODD'!D70=Listes!$A$5,Listes!$A$13,0))))))</f>
        <v>3</v>
      </c>
      <c r="F70" s="63">
        <f>AVERAGE(E70:E70)</f>
        <v>3</v>
      </c>
      <c r="G70" s="10"/>
      <c r="H70" s="10"/>
      <c r="J70" s="60" t="s">
        <v>107</v>
      </c>
      <c r="K70" s="36" t="s">
        <v>125</v>
      </c>
    </row>
    <row r="71" spans="1:11" x14ac:dyDescent="0.3">
      <c r="A71" s="37"/>
      <c r="B71" s="44"/>
      <c r="C71" s="39"/>
      <c r="D71" s="40"/>
      <c r="E71" s="41"/>
      <c r="F71" s="41"/>
      <c r="G71" s="46"/>
      <c r="H71" s="46"/>
      <c r="I71" s="31"/>
      <c r="J71" s="61"/>
      <c r="K71" s="37"/>
    </row>
    <row r="72" spans="1:11" ht="83.4" customHeight="1" x14ac:dyDescent="0.3">
      <c r="A72" s="93"/>
      <c r="B72" s="94" t="s">
        <v>75</v>
      </c>
      <c r="C72" s="30" t="s">
        <v>76</v>
      </c>
      <c r="D72" s="38" t="s">
        <v>141</v>
      </c>
      <c r="E72" s="9">
        <f>IF(D72=Listes!$A$2,Listes!$A$10, IF('Test ODD'!D72=Listes!$A$3,Listes!$A$11, IF('Test ODD'!D72=Listes!$A$6,Listes!$A$14, IF('Test ODD'!D72=Listes!$A$7,Listes!$A$14, IF('Test ODD'!D72=Listes!$A$4, Listes!$A$12, IF('Test ODD'!D72=Listes!$A$5,Listes!$A$13,0))))))</f>
        <v>3</v>
      </c>
      <c r="F72" s="108">
        <f>AVERAGE(E72:E73)</f>
        <v>3</v>
      </c>
      <c r="G72" s="49"/>
      <c r="H72" s="49"/>
      <c r="J72" s="92" t="s">
        <v>108</v>
      </c>
      <c r="K72" s="95" t="s">
        <v>126</v>
      </c>
    </row>
    <row r="73" spans="1:11" ht="115.8" customHeight="1" x14ac:dyDescent="0.3">
      <c r="A73" s="93"/>
      <c r="B73" s="94"/>
      <c r="C73" s="30" t="s">
        <v>77</v>
      </c>
      <c r="D73" s="38" t="s">
        <v>141</v>
      </c>
      <c r="E73" s="9">
        <f>IF(D73=Listes!$A$2,Listes!$A$10, IF('Test ODD'!D73=Listes!$A$3,Listes!$A$11, IF('Test ODD'!D73=Listes!$A$6,Listes!$A$14, IF('Test ODD'!D73=Listes!$A$7,Listes!$A$14, IF('Test ODD'!D73=Listes!$A$4, Listes!$A$12, IF('Test ODD'!D73=Listes!$A$5,Listes!$A$13,0))))))</f>
        <v>3</v>
      </c>
      <c r="F73" s="109"/>
      <c r="G73" s="49"/>
      <c r="H73" s="49"/>
      <c r="J73" s="92"/>
      <c r="K73" s="95"/>
    </row>
    <row r="74" spans="1:11" x14ac:dyDescent="0.3">
      <c r="A74" s="37"/>
      <c r="B74" s="44"/>
      <c r="C74" s="39"/>
      <c r="D74" s="40"/>
      <c r="E74" s="41"/>
      <c r="F74" s="41"/>
      <c r="G74" s="46"/>
      <c r="H74" s="46"/>
      <c r="I74" s="31"/>
      <c r="J74" s="61"/>
      <c r="K74" s="37"/>
    </row>
    <row r="75" spans="1:11" ht="51.75" customHeight="1" x14ac:dyDescent="0.3">
      <c r="A75" s="93"/>
      <c r="B75" s="94" t="s">
        <v>78</v>
      </c>
      <c r="C75" s="30" t="s">
        <v>79</v>
      </c>
      <c r="D75" s="38" t="s">
        <v>141</v>
      </c>
      <c r="E75" s="9">
        <f>IF(D75=Listes!$A$2,Listes!$A$10, IF('Test ODD'!D75=Listes!$A$3,Listes!$A$11, IF('Test ODD'!D75=Listes!$A$6,Listes!$A$14, IF('Test ODD'!D75=Listes!$A$7,Listes!$A$14, IF('Test ODD'!D75=Listes!$A$4, Listes!$A$12, IF('Test ODD'!D75=Listes!$A$5,Listes!$A$13,0))))))</f>
        <v>3</v>
      </c>
      <c r="F75" s="91">
        <f>AVERAGE(E75:E78)</f>
        <v>3</v>
      </c>
      <c r="G75" s="49"/>
      <c r="H75" s="49"/>
      <c r="J75" s="92" t="s">
        <v>109</v>
      </c>
      <c r="K75" s="95" t="s">
        <v>127</v>
      </c>
    </row>
    <row r="76" spans="1:11" ht="51.75" customHeight="1" x14ac:dyDescent="0.3">
      <c r="A76" s="93"/>
      <c r="B76" s="94"/>
      <c r="C76" s="30" t="s">
        <v>80</v>
      </c>
      <c r="D76" s="38" t="s">
        <v>141</v>
      </c>
      <c r="E76" s="9">
        <f>IF(D76=Listes!$A$2,Listes!$A$10, IF('Test ODD'!D76=Listes!$A$3,Listes!$A$11, IF('Test ODD'!D76=Listes!$A$6,Listes!$A$14, IF('Test ODD'!D76=Listes!$A$7,Listes!$A$14, IF('Test ODD'!D76=Listes!$A$4, Listes!$A$12, IF('Test ODD'!D76=Listes!$A$5,Listes!$A$13,0))))))</f>
        <v>3</v>
      </c>
      <c r="F76" s="91"/>
      <c r="G76" s="49"/>
      <c r="H76" s="49"/>
      <c r="J76" s="92"/>
      <c r="K76" s="95"/>
    </row>
    <row r="77" spans="1:11" ht="51.75" customHeight="1" x14ac:dyDescent="0.3">
      <c r="A77" s="93"/>
      <c r="B77" s="94"/>
      <c r="C77" s="30" t="s">
        <v>81</v>
      </c>
      <c r="D77" s="38" t="s">
        <v>141</v>
      </c>
      <c r="E77" s="9">
        <f>IF(D77=Listes!$A$2,Listes!$A$10, IF('Test ODD'!D77=Listes!$A$3,Listes!$A$11, IF('Test ODD'!D77=Listes!$A$6,Listes!$A$14, IF('Test ODD'!D77=Listes!$A$7,Listes!$A$14, IF('Test ODD'!D77=Listes!$A$4, Listes!$A$12, IF('Test ODD'!D77=Listes!$A$5,Listes!$A$13,0))))))</f>
        <v>3</v>
      </c>
      <c r="F77" s="91"/>
      <c r="G77" s="49"/>
      <c r="H77" s="49"/>
      <c r="J77" s="92"/>
      <c r="K77" s="95"/>
    </row>
    <row r="78" spans="1:11" ht="51.75" customHeight="1" x14ac:dyDescent="0.3">
      <c r="A78" s="93"/>
      <c r="B78" s="94"/>
      <c r="C78" s="30" t="s">
        <v>82</v>
      </c>
      <c r="D78" s="38" t="s">
        <v>141</v>
      </c>
      <c r="E78" s="9">
        <f>IF(D78=Listes!$A$2,Listes!$A$10, IF('Test ODD'!D78=Listes!$A$3,Listes!$A$11, IF('Test ODD'!D78=Listes!$A$6,Listes!$A$14, IF('Test ODD'!D78=Listes!$A$7,Listes!$A$14, IF('Test ODD'!D78=Listes!$A$4, Listes!$A$12, IF('Test ODD'!D78=Listes!$A$5,Listes!$A$13,0))))))</f>
        <v>3</v>
      </c>
      <c r="F78" s="91"/>
      <c r="G78" s="49"/>
      <c r="H78" s="49"/>
      <c r="J78" s="92"/>
      <c r="K78" s="95"/>
    </row>
    <row r="79" spans="1:11" x14ac:dyDescent="0.3">
      <c r="A79" s="37"/>
      <c r="B79" s="44"/>
      <c r="C79" s="39"/>
      <c r="D79" s="40"/>
      <c r="E79" s="41"/>
      <c r="F79" s="41"/>
      <c r="G79" s="46"/>
      <c r="H79" s="46"/>
      <c r="I79" s="31"/>
      <c r="J79" s="61"/>
      <c r="K79" s="37"/>
    </row>
    <row r="80" spans="1:11" ht="51.75" customHeight="1" x14ac:dyDescent="0.3">
      <c r="A80" s="93"/>
      <c r="B80" s="94" t="s">
        <v>83</v>
      </c>
      <c r="C80" s="30" t="s">
        <v>143</v>
      </c>
      <c r="D80" s="38" t="s">
        <v>141</v>
      </c>
      <c r="E80" s="9">
        <f>IF(D80=Listes!$A$2,Listes!$A$10, IF('Test ODD'!D80=Listes!$A$3,Listes!$A$11, IF('Test ODD'!D80=Listes!$A$6,Listes!$A$14, IF('Test ODD'!D80=Listes!$A$7,Listes!$A$14, IF('Test ODD'!D80=Listes!$A$4, Listes!$A$12, IF('Test ODD'!D80=Listes!$A$5,Listes!$A$13,0))))))</f>
        <v>3</v>
      </c>
      <c r="F80" s="91">
        <f>AVERAGE(E80:E84)</f>
        <v>3</v>
      </c>
      <c r="G80" s="49"/>
      <c r="H80" s="49"/>
      <c r="J80" s="92" t="s">
        <v>110</v>
      </c>
      <c r="K80" s="95" t="s">
        <v>128</v>
      </c>
    </row>
    <row r="81" spans="1:11" ht="51.75" customHeight="1" x14ac:dyDescent="0.3">
      <c r="A81" s="93"/>
      <c r="B81" s="94"/>
      <c r="C81" s="84" t="s">
        <v>180</v>
      </c>
      <c r="D81" s="38" t="s">
        <v>141</v>
      </c>
      <c r="E81" s="9">
        <f>IF(D81=Listes!$A$2,Listes!$A$10, IF('Test ODD'!D81=Listes!$A$3,Listes!$A$11, IF('Test ODD'!D81=Listes!$A$6,Listes!$A$14, IF('Test ODD'!D81=Listes!$A$7,Listes!$A$14, IF('Test ODD'!D81=Listes!$A$4, Listes!$A$12, IF('Test ODD'!D81=Listes!$A$5,Listes!$A$13,0))))))</f>
        <v>3</v>
      </c>
      <c r="F81" s="91"/>
      <c r="G81" s="49"/>
      <c r="H81" s="49"/>
      <c r="J81" s="92"/>
      <c r="K81" s="95"/>
    </row>
    <row r="82" spans="1:11" ht="51.75" customHeight="1" x14ac:dyDescent="0.3">
      <c r="A82" s="93"/>
      <c r="B82" s="94"/>
      <c r="C82" s="30" t="s">
        <v>84</v>
      </c>
      <c r="D82" s="38" t="s">
        <v>141</v>
      </c>
      <c r="E82" s="9">
        <f>IF(D82=Listes!$A$2,Listes!$A$10, IF('Test ODD'!D82=Listes!$A$3,Listes!$A$11, IF('Test ODD'!D82=Listes!$A$6,Listes!$A$14, IF('Test ODD'!D82=Listes!$A$7,Listes!$A$14, IF('Test ODD'!D82=Listes!$A$4, Listes!$A$12, IF('Test ODD'!D82=Listes!$A$5,Listes!$A$13,0))))))</f>
        <v>3</v>
      </c>
      <c r="F82" s="91"/>
      <c r="G82" s="49"/>
      <c r="H82" s="49"/>
      <c r="J82" s="92"/>
      <c r="K82" s="95"/>
    </row>
    <row r="83" spans="1:11" ht="51.75" customHeight="1" x14ac:dyDescent="0.3">
      <c r="A83" s="93"/>
      <c r="B83" s="94"/>
      <c r="C83" s="30" t="s">
        <v>85</v>
      </c>
      <c r="D83" s="38" t="s">
        <v>141</v>
      </c>
      <c r="E83" s="9">
        <f>IF(D83=Listes!$A$2,Listes!$A$10, IF('Test ODD'!D83=Listes!$A$3,Listes!$A$11, IF('Test ODD'!D83=Listes!$A$6,Listes!$A$14, IF('Test ODD'!D83=Listes!$A$7,Listes!$A$14, IF('Test ODD'!D83=Listes!$A$4, Listes!$A$12, IF('Test ODD'!D83=Listes!$A$5,Listes!$A$13,0))))))</f>
        <v>3</v>
      </c>
      <c r="F83" s="91"/>
      <c r="G83" s="49"/>
      <c r="H83" s="49"/>
      <c r="J83" s="92"/>
      <c r="K83" s="95"/>
    </row>
    <row r="84" spans="1:11" ht="51.75" customHeight="1" x14ac:dyDescent="0.3">
      <c r="A84" s="93"/>
      <c r="B84" s="94"/>
      <c r="C84" s="30" t="s">
        <v>86</v>
      </c>
      <c r="D84" s="38" t="s">
        <v>141</v>
      </c>
      <c r="E84" s="9">
        <f>IF(D84=Listes!$A$2,Listes!$A$10, IF('Test ODD'!D84=Listes!$A$3,Listes!$A$11, IF('Test ODD'!D84=Listes!$A$6,Listes!$A$14, IF('Test ODD'!D84=Listes!$A$7,Listes!$A$14, IF('Test ODD'!D84=Listes!$A$4, Listes!$A$12, IF('Test ODD'!D84=Listes!$A$5,Listes!$A$13,0))))))</f>
        <v>3</v>
      </c>
      <c r="F84" s="91"/>
      <c r="G84" s="49"/>
      <c r="H84" s="49"/>
      <c r="J84" s="92"/>
      <c r="K84" s="95"/>
    </row>
    <row r="85" spans="1:11" x14ac:dyDescent="0.3">
      <c r="A85" s="37"/>
      <c r="B85" s="37"/>
      <c r="C85" s="37"/>
      <c r="D85" s="40"/>
      <c r="E85" s="41"/>
      <c r="F85" s="41"/>
      <c r="G85" s="46"/>
      <c r="H85" s="46"/>
      <c r="I85" s="31"/>
      <c r="J85" s="37"/>
      <c r="K85" s="37"/>
    </row>
    <row r="86" spans="1:11" x14ac:dyDescent="0.3">
      <c r="E86" s="13"/>
      <c r="G86" s="47"/>
      <c r="H86" s="48"/>
    </row>
    <row r="87" spans="1:11" x14ac:dyDescent="0.3">
      <c r="B87" s="17" t="s">
        <v>87</v>
      </c>
      <c r="C87" s="18">
        <f>SUM(F6:F84)</f>
        <v>51</v>
      </c>
      <c r="E87" s="14"/>
      <c r="G87" s="47"/>
      <c r="H87" s="48"/>
    </row>
    <row r="88" spans="1:11" x14ac:dyDescent="0.3">
      <c r="C88" s="19"/>
      <c r="E88" s="14"/>
      <c r="G88" s="47"/>
      <c r="H88" s="48"/>
    </row>
    <row r="89" spans="1:11" ht="43.2" x14ac:dyDescent="0.3">
      <c r="A89" s="20" t="s">
        <v>88</v>
      </c>
      <c r="C89" s="64" t="s">
        <v>89</v>
      </c>
      <c r="E89" s="21">
        <f>SUM(COUNTIF(E6:E8,"&gt;3"),COUNTIF(E14:E17,"&gt;3"),COUNTIF(E21:E23,"&gt;3"),COUNTIF(E26:E28,"&gt;3"),COUNTIF(E30,"&gt;3"),COUNTIF(E34,"&gt;3"),COUNTIF(E38,"&gt;3"),COUNTIF(E40,"&gt;3"),COUNTIF(E48:E51,"&gt;3"),COUNTIF(E53:E54,"&gt;3"),COUNTIF(E77:E82,"&gt;3"))/28*5</f>
        <v>0</v>
      </c>
      <c r="G89" s="47"/>
      <c r="H89" s="48"/>
    </row>
    <row r="90" spans="1:11" ht="43.2" x14ac:dyDescent="0.3">
      <c r="C90" s="64" t="s">
        <v>90</v>
      </c>
      <c r="E90" s="22">
        <f>SUM(IF('5 P''s'!B2&gt;3,1),IF('5 P''s'!B3&gt;3,1),IF('5 P''s'!B4&gt;3,1),IF('5 P''s'!B5&gt;3,1),IF('5 P''s'!B6&gt;3,1))</f>
        <v>0</v>
      </c>
      <c r="G90" s="47"/>
      <c r="H90" s="48"/>
    </row>
    <row r="91" spans="1:11" ht="144" x14ac:dyDescent="0.3">
      <c r="C91" s="64" t="s">
        <v>91</v>
      </c>
      <c r="E91" s="50">
        <v>3</v>
      </c>
      <c r="G91" s="10"/>
      <c r="H91" s="49"/>
    </row>
    <row r="92" spans="1:11" x14ac:dyDescent="0.3">
      <c r="E92" s="14"/>
    </row>
    <row r="93" spans="1:11" x14ac:dyDescent="0.3">
      <c r="E93" s="14"/>
    </row>
    <row r="94" spans="1:11" x14ac:dyDescent="0.3">
      <c r="B94" s="23" t="s">
        <v>92</v>
      </c>
      <c r="C94" s="24">
        <f>SUM(C87,E89,E90,E91)</f>
        <v>54</v>
      </c>
      <c r="E94" s="14"/>
    </row>
    <row r="95" spans="1:11" x14ac:dyDescent="0.3">
      <c r="E95" s="14"/>
    </row>
    <row r="96" spans="1:11" x14ac:dyDescent="0.3">
      <c r="E96" s="14"/>
    </row>
    <row r="97" spans="5:5" x14ac:dyDescent="0.3">
      <c r="E97" s="14"/>
    </row>
    <row r="98" spans="5:5" x14ac:dyDescent="0.3">
      <c r="E98" s="14"/>
    </row>
    <row r="99" spans="5:5" x14ac:dyDescent="0.3">
      <c r="E99" s="14"/>
    </row>
    <row r="100" spans="5:5" x14ac:dyDescent="0.3">
      <c r="E100" s="14"/>
    </row>
    <row r="101" spans="5:5" x14ac:dyDescent="0.3">
      <c r="E101" s="14"/>
    </row>
    <row r="102" spans="5:5" x14ac:dyDescent="0.3">
      <c r="E102" s="14"/>
    </row>
    <row r="103" spans="5:5" x14ac:dyDescent="0.3">
      <c r="E103" s="14"/>
    </row>
    <row r="104" spans="5:5" x14ac:dyDescent="0.3">
      <c r="E104" s="14"/>
    </row>
    <row r="105" spans="5:5" x14ac:dyDescent="0.3">
      <c r="E105" s="14"/>
    </row>
    <row r="106" spans="5:5" x14ac:dyDescent="0.3">
      <c r="E106" s="14"/>
    </row>
    <row r="107" spans="5:5" x14ac:dyDescent="0.3">
      <c r="E107" s="14"/>
    </row>
    <row r="108" spans="5:5" x14ac:dyDescent="0.3">
      <c r="E108" s="14"/>
    </row>
    <row r="109" spans="5:5" x14ac:dyDescent="0.3">
      <c r="E109" s="14"/>
    </row>
    <row r="110" spans="5:5" x14ac:dyDescent="0.3">
      <c r="E110" s="14"/>
    </row>
    <row r="111" spans="5:5" x14ac:dyDescent="0.3">
      <c r="E111" s="14"/>
    </row>
    <row r="112" spans="5:5" x14ac:dyDescent="0.3">
      <c r="E112" s="14"/>
    </row>
    <row r="113" spans="5:5" x14ac:dyDescent="0.3">
      <c r="E113" s="14"/>
    </row>
    <row r="114" spans="5:5" x14ac:dyDescent="0.3">
      <c r="E114" s="14"/>
    </row>
    <row r="115" spans="5:5" x14ac:dyDescent="0.3">
      <c r="E115" s="14"/>
    </row>
    <row r="116" spans="5:5" x14ac:dyDescent="0.3">
      <c r="E116" s="14"/>
    </row>
    <row r="117" spans="5:5" x14ac:dyDescent="0.3">
      <c r="E117" s="14"/>
    </row>
    <row r="118" spans="5:5" x14ac:dyDescent="0.3">
      <c r="E118" s="14"/>
    </row>
    <row r="119" spans="5:5" x14ac:dyDescent="0.3">
      <c r="E119" s="14"/>
    </row>
    <row r="120" spans="5:5" x14ac:dyDescent="0.3">
      <c r="E120" s="14"/>
    </row>
    <row r="121" spans="5:5" x14ac:dyDescent="0.3">
      <c r="E121" s="14"/>
    </row>
    <row r="122" spans="5:5" x14ac:dyDescent="0.3">
      <c r="E122" s="14"/>
    </row>
    <row r="123" spans="5:5" x14ac:dyDescent="0.3">
      <c r="E123" s="14"/>
    </row>
    <row r="124" spans="5:5" x14ac:dyDescent="0.3">
      <c r="E124" s="14"/>
    </row>
    <row r="125" spans="5:5" x14ac:dyDescent="0.3">
      <c r="E125" s="14"/>
    </row>
    <row r="126" spans="5:5" x14ac:dyDescent="0.3">
      <c r="E126" s="14"/>
    </row>
    <row r="127" spans="5:5" x14ac:dyDescent="0.3">
      <c r="E127" s="14"/>
    </row>
    <row r="128" spans="5:5" x14ac:dyDescent="0.3">
      <c r="E128" s="14"/>
    </row>
    <row r="129" spans="5:5" x14ac:dyDescent="0.3">
      <c r="E129" s="14"/>
    </row>
    <row r="130" spans="5:5" x14ac:dyDescent="0.3">
      <c r="E130" s="14"/>
    </row>
    <row r="131" spans="5:5" x14ac:dyDescent="0.3">
      <c r="E131" s="14"/>
    </row>
    <row r="132" spans="5:5" x14ac:dyDescent="0.3">
      <c r="E132" s="14"/>
    </row>
    <row r="133" spans="5:5" x14ac:dyDescent="0.3">
      <c r="E133" s="14"/>
    </row>
    <row r="134" spans="5:5" x14ac:dyDescent="0.3">
      <c r="E134" s="14"/>
    </row>
    <row r="135" spans="5:5" x14ac:dyDescent="0.3">
      <c r="E135" s="14"/>
    </row>
    <row r="136" spans="5:5" x14ac:dyDescent="0.3">
      <c r="E136" s="14"/>
    </row>
    <row r="137" spans="5:5" x14ac:dyDescent="0.3">
      <c r="E137" s="14"/>
    </row>
    <row r="138" spans="5:5" x14ac:dyDescent="0.3">
      <c r="E138" s="14"/>
    </row>
    <row r="139" spans="5:5" x14ac:dyDescent="0.3">
      <c r="E139" s="14"/>
    </row>
    <row r="140" spans="5:5" x14ac:dyDescent="0.3">
      <c r="E140" s="14"/>
    </row>
    <row r="141" spans="5:5" x14ac:dyDescent="0.3">
      <c r="E141" s="14"/>
    </row>
    <row r="142" spans="5:5" x14ac:dyDescent="0.3">
      <c r="E142" s="14"/>
    </row>
    <row r="143" spans="5:5" x14ac:dyDescent="0.3">
      <c r="E143" s="14"/>
    </row>
    <row r="144" spans="5:5" x14ac:dyDescent="0.3">
      <c r="E144" s="14"/>
    </row>
    <row r="145" spans="5:5" x14ac:dyDescent="0.3">
      <c r="E145" s="14"/>
    </row>
    <row r="146" spans="5:5" x14ac:dyDescent="0.3">
      <c r="E146" s="14"/>
    </row>
    <row r="147" spans="5:5" x14ac:dyDescent="0.3">
      <c r="E147" s="14"/>
    </row>
    <row r="148" spans="5:5" x14ac:dyDescent="0.3">
      <c r="E148" s="14"/>
    </row>
    <row r="149" spans="5:5" x14ac:dyDescent="0.3">
      <c r="E149" s="14"/>
    </row>
    <row r="150" spans="5:5" x14ac:dyDescent="0.3">
      <c r="E150" s="14"/>
    </row>
    <row r="151" spans="5:5" x14ac:dyDescent="0.3">
      <c r="E151" s="14"/>
    </row>
    <row r="152" spans="5:5" x14ac:dyDescent="0.3">
      <c r="E152" s="14"/>
    </row>
    <row r="153" spans="5:5" x14ac:dyDescent="0.3">
      <c r="E153" s="14"/>
    </row>
    <row r="154" spans="5:5" x14ac:dyDescent="0.3">
      <c r="E154" s="14"/>
    </row>
    <row r="155" spans="5:5" x14ac:dyDescent="0.3">
      <c r="E155" s="14"/>
    </row>
    <row r="156" spans="5:5" x14ac:dyDescent="0.3">
      <c r="E156" s="14"/>
    </row>
    <row r="157" spans="5:5" x14ac:dyDescent="0.3">
      <c r="E157" s="14"/>
    </row>
    <row r="158" spans="5:5" x14ac:dyDescent="0.3">
      <c r="E158" s="14"/>
    </row>
    <row r="159" spans="5:5" x14ac:dyDescent="0.3">
      <c r="E159" s="14"/>
    </row>
    <row r="160" spans="5:5" x14ac:dyDescent="0.3">
      <c r="E160" s="14"/>
    </row>
    <row r="161" spans="5:5" x14ac:dyDescent="0.3">
      <c r="E161" s="14"/>
    </row>
    <row r="162" spans="5:5" x14ac:dyDescent="0.3">
      <c r="E162" s="14"/>
    </row>
    <row r="163" spans="5:5" x14ac:dyDescent="0.3">
      <c r="E163" s="14"/>
    </row>
    <row r="164" spans="5:5" x14ac:dyDescent="0.3">
      <c r="E164" s="14"/>
    </row>
    <row r="165" spans="5:5" x14ac:dyDescent="0.3">
      <c r="E165" s="14"/>
    </row>
    <row r="166" spans="5:5" x14ac:dyDescent="0.3">
      <c r="E166" s="14"/>
    </row>
    <row r="167" spans="5:5" x14ac:dyDescent="0.3">
      <c r="E167" s="14"/>
    </row>
    <row r="168" spans="5:5" x14ac:dyDescent="0.3">
      <c r="E168" s="14"/>
    </row>
    <row r="169" spans="5:5" x14ac:dyDescent="0.3">
      <c r="E169" s="14"/>
    </row>
    <row r="170" spans="5:5" x14ac:dyDescent="0.3">
      <c r="E170" s="14"/>
    </row>
    <row r="171" spans="5:5" x14ac:dyDescent="0.3">
      <c r="E171" s="14"/>
    </row>
    <row r="172" spans="5:5" x14ac:dyDescent="0.3">
      <c r="E172" s="14"/>
    </row>
    <row r="173" spans="5:5" x14ac:dyDescent="0.3">
      <c r="E173" s="14"/>
    </row>
    <row r="174" spans="5:5" x14ac:dyDescent="0.3">
      <c r="E174" s="14"/>
    </row>
    <row r="175" spans="5:5" x14ac:dyDescent="0.3">
      <c r="E175" s="14"/>
    </row>
    <row r="176" spans="5:5" x14ac:dyDescent="0.3">
      <c r="E176" s="14"/>
    </row>
    <row r="177" spans="5:5" x14ac:dyDescent="0.3">
      <c r="E177" s="14"/>
    </row>
    <row r="178" spans="5:5" x14ac:dyDescent="0.3">
      <c r="E178" s="14"/>
    </row>
    <row r="179" spans="5:5" x14ac:dyDescent="0.3">
      <c r="E179" s="14"/>
    </row>
    <row r="180" spans="5:5" x14ac:dyDescent="0.3">
      <c r="E180" s="14"/>
    </row>
    <row r="181" spans="5:5" x14ac:dyDescent="0.3">
      <c r="E181" s="14"/>
    </row>
    <row r="182" spans="5:5" x14ac:dyDescent="0.3">
      <c r="E182" s="14"/>
    </row>
    <row r="183" spans="5:5" x14ac:dyDescent="0.3">
      <c r="E183" s="14"/>
    </row>
    <row r="184" spans="5:5" x14ac:dyDescent="0.3">
      <c r="E184" s="14"/>
    </row>
    <row r="185" spans="5:5" x14ac:dyDescent="0.3">
      <c r="E185" s="14"/>
    </row>
    <row r="186" spans="5:5" x14ac:dyDescent="0.3">
      <c r="E186" s="14"/>
    </row>
    <row r="187" spans="5:5" x14ac:dyDescent="0.3">
      <c r="E187" s="14"/>
    </row>
    <row r="188" spans="5:5" x14ac:dyDescent="0.3">
      <c r="E188" s="14"/>
    </row>
    <row r="189" spans="5:5" x14ac:dyDescent="0.3">
      <c r="E189" s="14"/>
    </row>
    <row r="190" spans="5:5" x14ac:dyDescent="0.3">
      <c r="E190" s="14"/>
    </row>
    <row r="191" spans="5:5" x14ac:dyDescent="0.3">
      <c r="E191" s="14"/>
    </row>
    <row r="192" spans="5:5" x14ac:dyDescent="0.3">
      <c r="E192" s="14"/>
    </row>
    <row r="193" spans="5:5" x14ac:dyDescent="0.3">
      <c r="E193" s="14"/>
    </row>
    <row r="194" spans="5:5" x14ac:dyDescent="0.3">
      <c r="E194" s="14"/>
    </row>
    <row r="195" spans="5:5" x14ac:dyDescent="0.3">
      <c r="E195" s="14"/>
    </row>
    <row r="196" spans="5:5" x14ac:dyDescent="0.3">
      <c r="E196" s="14"/>
    </row>
    <row r="197" spans="5:5" x14ac:dyDescent="0.3">
      <c r="E197" s="14"/>
    </row>
    <row r="198" spans="5:5" x14ac:dyDescent="0.3">
      <c r="E198" s="14"/>
    </row>
    <row r="199" spans="5:5" x14ac:dyDescent="0.3">
      <c r="E199" s="14"/>
    </row>
    <row r="200" spans="5:5" x14ac:dyDescent="0.3">
      <c r="E200" s="14"/>
    </row>
    <row r="201" spans="5:5" x14ac:dyDescent="0.3">
      <c r="E201" s="14"/>
    </row>
    <row r="202" spans="5:5" x14ac:dyDescent="0.3">
      <c r="E202" s="14"/>
    </row>
    <row r="203" spans="5:5" x14ac:dyDescent="0.3">
      <c r="E203" s="14"/>
    </row>
    <row r="204" spans="5:5" x14ac:dyDescent="0.3">
      <c r="E204" s="14"/>
    </row>
    <row r="205" spans="5:5" x14ac:dyDescent="0.3">
      <c r="E205" s="14"/>
    </row>
    <row r="206" spans="5:5" x14ac:dyDescent="0.3">
      <c r="E206" s="14"/>
    </row>
    <row r="207" spans="5:5" x14ac:dyDescent="0.3">
      <c r="E207" s="14"/>
    </row>
    <row r="208" spans="5:5" x14ac:dyDescent="0.3">
      <c r="E208" s="14"/>
    </row>
    <row r="209" spans="5:5" x14ac:dyDescent="0.3">
      <c r="E209" s="14"/>
    </row>
    <row r="210" spans="5:5" x14ac:dyDescent="0.3">
      <c r="E210" s="14"/>
    </row>
    <row r="211" spans="5:5" x14ac:dyDescent="0.3">
      <c r="E211" s="14"/>
    </row>
    <row r="212" spans="5:5" x14ac:dyDescent="0.3">
      <c r="E212" s="14"/>
    </row>
    <row r="213" spans="5:5" x14ac:dyDescent="0.3">
      <c r="E213" s="14"/>
    </row>
    <row r="214" spans="5:5" x14ac:dyDescent="0.3">
      <c r="E214" s="14"/>
    </row>
    <row r="215" spans="5:5" x14ac:dyDescent="0.3">
      <c r="E215" s="14"/>
    </row>
    <row r="216" spans="5:5" x14ac:dyDescent="0.3">
      <c r="E216" s="14"/>
    </row>
    <row r="217" spans="5:5" x14ac:dyDescent="0.3">
      <c r="E217" s="14"/>
    </row>
    <row r="218" spans="5:5" x14ac:dyDescent="0.3">
      <c r="E218" s="14"/>
    </row>
    <row r="219" spans="5:5" x14ac:dyDescent="0.3">
      <c r="E219" s="14"/>
    </row>
    <row r="220" spans="5:5" x14ac:dyDescent="0.3">
      <c r="E220" s="14"/>
    </row>
    <row r="221" spans="5:5" x14ac:dyDescent="0.3">
      <c r="E221" s="14"/>
    </row>
    <row r="222" spans="5:5" x14ac:dyDescent="0.3">
      <c r="E222" s="14"/>
    </row>
    <row r="223" spans="5:5" x14ac:dyDescent="0.3">
      <c r="E223" s="14"/>
    </row>
    <row r="224" spans="5:5" x14ac:dyDescent="0.3">
      <c r="E224" s="14"/>
    </row>
    <row r="225" spans="5:5" x14ac:dyDescent="0.3">
      <c r="E225" s="14"/>
    </row>
    <row r="226" spans="5:5" x14ac:dyDescent="0.3">
      <c r="E226" s="14"/>
    </row>
    <row r="227" spans="5:5" x14ac:dyDescent="0.3">
      <c r="E227" s="14"/>
    </row>
    <row r="228" spans="5:5" x14ac:dyDescent="0.3">
      <c r="E228" s="14"/>
    </row>
    <row r="229" spans="5:5" x14ac:dyDescent="0.3">
      <c r="E229" s="14"/>
    </row>
    <row r="230" spans="5:5" x14ac:dyDescent="0.3">
      <c r="E230" s="14"/>
    </row>
    <row r="231" spans="5:5" x14ac:dyDescent="0.3">
      <c r="E231" s="14"/>
    </row>
    <row r="232" spans="5:5" x14ac:dyDescent="0.3">
      <c r="E232" s="14"/>
    </row>
    <row r="233" spans="5:5" x14ac:dyDescent="0.3">
      <c r="E233" s="14"/>
    </row>
    <row r="234" spans="5:5" x14ac:dyDescent="0.3">
      <c r="E234" s="14"/>
    </row>
    <row r="235" spans="5:5" x14ac:dyDescent="0.3">
      <c r="E235" s="14"/>
    </row>
    <row r="236" spans="5:5" x14ac:dyDescent="0.3">
      <c r="E236" s="14"/>
    </row>
    <row r="237" spans="5:5" x14ac:dyDescent="0.3">
      <c r="E237" s="14"/>
    </row>
    <row r="238" spans="5:5" x14ac:dyDescent="0.3">
      <c r="E238" s="14"/>
    </row>
    <row r="239" spans="5:5" x14ac:dyDescent="0.3">
      <c r="E239" s="14"/>
    </row>
    <row r="240" spans="5:5" x14ac:dyDescent="0.3">
      <c r="E240" s="14"/>
    </row>
    <row r="241" spans="5:5" x14ac:dyDescent="0.3">
      <c r="E241" s="14"/>
    </row>
    <row r="242" spans="5:5" x14ac:dyDescent="0.3">
      <c r="E242" s="14"/>
    </row>
    <row r="243" spans="5:5" x14ac:dyDescent="0.3">
      <c r="E243" s="14"/>
    </row>
    <row r="244" spans="5:5" x14ac:dyDescent="0.3">
      <c r="E244" s="14"/>
    </row>
    <row r="245" spans="5:5" x14ac:dyDescent="0.3">
      <c r="E245" s="14"/>
    </row>
    <row r="246" spans="5:5" x14ac:dyDescent="0.3">
      <c r="E246" s="14"/>
    </row>
    <row r="247" spans="5:5" x14ac:dyDescent="0.3">
      <c r="E247" s="14"/>
    </row>
    <row r="248" spans="5:5" x14ac:dyDescent="0.3">
      <c r="E248" s="14"/>
    </row>
    <row r="249" spans="5:5" x14ac:dyDescent="0.3">
      <c r="E249" s="14"/>
    </row>
    <row r="250" spans="5:5" x14ac:dyDescent="0.3">
      <c r="E250" s="14"/>
    </row>
    <row r="251" spans="5:5" x14ac:dyDescent="0.3">
      <c r="E251" s="14"/>
    </row>
    <row r="252" spans="5:5" x14ac:dyDescent="0.3">
      <c r="E252" s="14"/>
    </row>
    <row r="253" spans="5:5" x14ac:dyDescent="0.3">
      <c r="E253" s="14"/>
    </row>
    <row r="254" spans="5:5" x14ac:dyDescent="0.3">
      <c r="E254" s="14"/>
    </row>
    <row r="255" spans="5:5" x14ac:dyDescent="0.3">
      <c r="E255" s="14"/>
    </row>
    <row r="256" spans="5:5" x14ac:dyDescent="0.3">
      <c r="E256" s="14"/>
    </row>
    <row r="257" spans="5:5" x14ac:dyDescent="0.3">
      <c r="E257" s="14"/>
    </row>
    <row r="258" spans="5:5" x14ac:dyDescent="0.3">
      <c r="E258" s="14"/>
    </row>
    <row r="259" spans="5:5" x14ac:dyDescent="0.3">
      <c r="E259" s="14"/>
    </row>
    <row r="260" spans="5:5" x14ac:dyDescent="0.3">
      <c r="E260" s="14"/>
    </row>
    <row r="261" spans="5:5" x14ac:dyDescent="0.3">
      <c r="E261" s="14"/>
    </row>
    <row r="262" spans="5:5" x14ac:dyDescent="0.3">
      <c r="E262" s="14"/>
    </row>
    <row r="263" spans="5:5" x14ac:dyDescent="0.3">
      <c r="E263" s="14"/>
    </row>
    <row r="264" spans="5:5" x14ac:dyDescent="0.3">
      <c r="E264" s="14"/>
    </row>
    <row r="265" spans="5:5" x14ac:dyDescent="0.3">
      <c r="E265" s="14"/>
    </row>
    <row r="266" spans="5:5" x14ac:dyDescent="0.3">
      <c r="E266" s="14"/>
    </row>
    <row r="267" spans="5:5" x14ac:dyDescent="0.3">
      <c r="E267" s="14"/>
    </row>
    <row r="268" spans="5:5" x14ac:dyDescent="0.3">
      <c r="E268" s="14"/>
    </row>
    <row r="269" spans="5:5" x14ac:dyDescent="0.3">
      <c r="E269" s="14"/>
    </row>
    <row r="270" spans="5:5" x14ac:dyDescent="0.3">
      <c r="E270" s="14"/>
    </row>
    <row r="271" spans="5:5" x14ac:dyDescent="0.3">
      <c r="E271" s="14"/>
    </row>
    <row r="272" spans="5:5" x14ac:dyDescent="0.3">
      <c r="E272" s="14"/>
    </row>
    <row r="273" spans="5:5" x14ac:dyDescent="0.3">
      <c r="E273" s="14"/>
    </row>
    <row r="274" spans="5:5" x14ac:dyDescent="0.3">
      <c r="E274" s="14"/>
    </row>
    <row r="275" spans="5:5" x14ac:dyDescent="0.3">
      <c r="E275" s="14"/>
    </row>
    <row r="276" spans="5:5" x14ac:dyDescent="0.3">
      <c r="E276" s="14"/>
    </row>
    <row r="277" spans="5:5" x14ac:dyDescent="0.3">
      <c r="E277" s="14"/>
    </row>
    <row r="278" spans="5:5" x14ac:dyDescent="0.3">
      <c r="E278" s="14"/>
    </row>
    <row r="279" spans="5:5" x14ac:dyDescent="0.3">
      <c r="E279" s="14"/>
    </row>
    <row r="280" spans="5:5" x14ac:dyDescent="0.3">
      <c r="E280" s="14"/>
    </row>
    <row r="281" spans="5:5" x14ac:dyDescent="0.3">
      <c r="E281" s="14"/>
    </row>
    <row r="282" spans="5:5" x14ac:dyDescent="0.3">
      <c r="E282" s="14"/>
    </row>
    <row r="283" spans="5:5" x14ac:dyDescent="0.3">
      <c r="E283" s="14"/>
    </row>
    <row r="284" spans="5:5" x14ac:dyDescent="0.3">
      <c r="E284" s="14"/>
    </row>
    <row r="285" spans="5:5" x14ac:dyDescent="0.3">
      <c r="E285" s="14"/>
    </row>
    <row r="286" spans="5:5" x14ac:dyDescent="0.3">
      <c r="E286" s="14"/>
    </row>
    <row r="287" spans="5:5" x14ac:dyDescent="0.3">
      <c r="E287" s="14"/>
    </row>
    <row r="288" spans="5:5" x14ac:dyDescent="0.3">
      <c r="E288" s="14"/>
    </row>
    <row r="289" spans="5:5" x14ac:dyDescent="0.3">
      <c r="E289" s="14"/>
    </row>
    <row r="290" spans="5:5" x14ac:dyDescent="0.3">
      <c r="E290" s="14"/>
    </row>
    <row r="291" spans="5:5" x14ac:dyDescent="0.3">
      <c r="E291" s="14"/>
    </row>
    <row r="292" spans="5:5" x14ac:dyDescent="0.3">
      <c r="E292" s="14"/>
    </row>
    <row r="293" spans="5:5" x14ac:dyDescent="0.3">
      <c r="E293" s="14"/>
    </row>
    <row r="294" spans="5:5" x14ac:dyDescent="0.3">
      <c r="E294" s="14"/>
    </row>
    <row r="295" spans="5:5" x14ac:dyDescent="0.3">
      <c r="E295" s="14"/>
    </row>
    <row r="296" spans="5:5" x14ac:dyDescent="0.3">
      <c r="E296" s="14"/>
    </row>
    <row r="297" spans="5:5" x14ac:dyDescent="0.3">
      <c r="E297" s="14"/>
    </row>
    <row r="298" spans="5:5" x14ac:dyDescent="0.3">
      <c r="E298" s="14"/>
    </row>
    <row r="299" spans="5:5" x14ac:dyDescent="0.3">
      <c r="E299" s="14"/>
    </row>
    <row r="300" spans="5:5" x14ac:dyDescent="0.3">
      <c r="E300" s="14"/>
    </row>
    <row r="301" spans="5:5" x14ac:dyDescent="0.3">
      <c r="E301" s="14"/>
    </row>
    <row r="302" spans="5:5" x14ac:dyDescent="0.3">
      <c r="E302" s="14"/>
    </row>
    <row r="303" spans="5:5" x14ac:dyDescent="0.3">
      <c r="E303" s="14"/>
    </row>
    <row r="304" spans="5:5" x14ac:dyDescent="0.3">
      <c r="E304" s="14"/>
    </row>
    <row r="305" spans="5:5" x14ac:dyDescent="0.3">
      <c r="E305" s="14"/>
    </row>
    <row r="306" spans="5:5" x14ac:dyDescent="0.3">
      <c r="E306" s="14"/>
    </row>
    <row r="307" spans="5:5" x14ac:dyDescent="0.3">
      <c r="E307" s="14"/>
    </row>
    <row r="308" spans="5:5" x14ac:dyDescent="0.3">
      <c r="E308" s="14"/>
    </row>
    <row r="309" spans="5:5" x14ac:dyDescent="0.3">
      <c r="E309" s="14"/>
    </row>
    <row r="310" spans="5:5" x14ac:dyDescent="0.3">
      <c r="E310" s="14"/>
    </row>
    <row r="311" spans="5:5" x14ac:dyDescent="0.3">
      <c r="E311" s="14"/>
    </row>
    <row r="312" spans="5:5" x14ac:dyDescent="0.3">
      <c r="E312" s="14"/>
    </row>
    <row r="313" spans="5:5" x14ac:dyDescent="0.3">
      <c r="E313" s="14"/>
    </row>
    <row r="314" spans="5:5" x14ac:dyDescent="0.3">
      <c r="E314" s="14"/>
    </row>
    <row r="315" spans="5:5" x14ac:dyDescent="0.3">
      <c r="E315" s="14"/>
    </row>
    <row r="316" spans="5:5" x14ac:dyDescent="0.3">
      <c r="E316" s="14"/>
    </row>
    <row r="317" spans="5:5" x14ac:dyDescent="0.3">
      <c r="E317" s="14"/>
    </row>
    <row r="318" spans="5:5" x14ac:dyDescent="0.3">
      <c r="E318" s="14"/>
    </row>
    <row r="319" spans="5:5" x14ac:dyDescent="0.3">
      <c r="E319" s="14"/>
    </row>
    <row r="320" spans="5:5" x14ac:dyDescent="0.3">
      <c r="E320" s="14"/>
    </row>
    <row r="321" spans="5:5" x14ac:dyDescent="0.3">
      <c r="E321" s="14"/>
    </row>
    <row r="322" spans="5:5" x14ac:dyDescent="0.3">
      <c r="E322" s="14"/>
    </row>
    <row r="323" spans="5:5" x14ac:dyDescent="0.3">
      <c r="E323" s="14"/>
    </row>
    <row r="324" spans="5:5" x14ac:dyDescent="0.3">
      <c r="E324" s="14"/>
    </row>
    <row r="325" spans="5:5" x14ac:dyDescent="0.3">
      <c r="E325" s="14"/>
    </row>
    <row r="326" spans="5:5" x14ac:dyDescent="0.3">
      <c r="E326" s="14"/>
    </row>
    <row r="327" spans="5:5" x14ac:dyDescent="0.3">
      <c r="E327" s="14"/>
    </row>
    <row r="328" spans="5:5" x14ac:dyDescent="0.3">
      <c r="E328" s="14"/>
    </row>
    <row r="329" spans="5:5" x14ac:dyDescent="0.3">
      <c r="E329" s="14"/>
    </row>
    <row r="330" spans="5:5" x14ac:dyDescent="0.3">
      <c r="E330" s="14"/>
    </row>
    <row r="331" spans="5:5" x14ac:dyDescent="0.3">
      <c r="E331" s="14"/>
    </row>
    <row r="332" spans="5:5" x14ac:dyDescent="0.3">
      <c r="E332" s="14"/>
    </row>
    <row r="333" spans="5:5" x14ac:dyDescent="0.3">
      <c r="E333" s="14"/>
    </row>
    <row r="334" spans="5:5" x14ac:dyDescent="0.3">
      <c r="E334" s="14"/>
    </row>
    <row r="335" spans="5:5" x14ac:dyDescent="0.3">
      <c r="E335" s="14"/>
    </row>
    <row r="336" spans="5:5" x14ac:dyDescent="0.3">
      <c r="E336" s="14"/>
    </row>
    <row r="337" spans="5:5" x14ac:dyDescent="0.3">
      <c r="E337" s="14"/>
    </row>
    <row r="338" spans="5:5" x14ac:dyDescent="0.3">
      <c r="E338" s="14"/>
    </row>
    <row r="339" spans="5:5" x14ac:dyDescent="0.3">
      <c r="E339" s="14"/>
    </row>
    <row r="340" spans="5:5" x14ac:dyDescent="0.3">
      <c r="E340" s="14"/>
    </row>
    <row r="341" spans="5:5" x14ac:dyDescent="0.3">
      <c r="E341" s="14"/>
    </row>
    <row r="342" spans="5:5" x14ac:dyDescent="0.3">
      <c r="E342" s="14"/>
    </row>
    <row r="343" spans="5:5" x14ac:dyDescent="0.3">
      <c r="E343" s="14"/>
    </row>
    <row r="344" spans="5:5" x14ac:dyDescent="0.3">
      <c r="E344" s="14"/>
    </row>
    <row r="345" spans="5:5" x14ac:dyDescent="0.3">
      <c r="E345" s="14"/>
    </row>
    <row r="346" spans="5:5" x14ac:dyDescent="0.3">
      <c r="E346" s="14"/>
    </row>
    <row r="347" spans="5:5" x14ac:dyDescent="0.3">
      <c r="E347" s="14"/>
    </row>
    <row r="348" spans="5:5" x14ac:dyDescent="0.3">
      <c r="E348" s="14"/>
    </row>
    <row r="349" spans="5:5" x14ac:dyDescent="0.3">
      <c r="E349" s="14"/>
    </row>
    <row r="350" spans="5:5" x14ac:dyDescent="0.3">
      <c r="E350" s="14"/>
    </row>
    <row r="351" spans="5:5" x14ac:dyDescent="0.3">
      <c r="E351" s="14"/>
    </row>
    <row r="352" spans="5:5" x14ac:dyDescent="0.3">
      <c r="E352" s="14"/>
    </row>
    <row r="353" spans="5:5" x14ac:dyDescent="0.3">
      <c r="E353" s="14"/>
    </row>
    <row r="354" spans="5:5" x14ac:dyDescent="0.3">
      <c r="E354" s="14"/>
    </row>
    <row r="355" spans="5:5" x14ac:dyDescent="0.3">
      <c r="E355" s="14"/>
    </row>
    <row r="356" spans="5:5" x14ac:dyDescent="0.3">
      <c r="E356" s="14"/>
    </row>
    <row r="357" spans="5:5" x14ac:dyDescent="0.3">
      <c r="E357" s="14"/>
    </row>
    <row r="358" spans="5:5" x14ac:dyDescent="0.3">
      <c r="E358" s="14"/>
    </row>
    <row r="359" spans="5:5" x14ac:dyDescent="0.3">
      <c r="E359" s="14"/>
    </row>
    <row r="360" spans="5:5" x14ac:dyDescent="0.3">
      <c r="E360" s="14"/>
    </row>
    <row r="361" spans="5:5" x14ac:dyDescent="0.3">
      <c r="E361" s="14"/>
    </row>
    <row r="362" spans="5:5" x14ac:dyDescent="0.3">
      <c r="E362" s="14"/>
    </row>
    <row r="363" spans="5:5" x14ac:dyDescent="0.3">
      <c r="E363" s="14"/>
    </row>
    <row r="364" spans="5:5" x14ac:dyDescent="0.3">
      <c r="E364" s="14"/>
    </row>
    <row r="365" spans="5:5" x14ac:dyDescent="0.3">
      <c r="E365" s="14"/>
    </row>
    <row r="366" spans="5:5" x14ac:dyDescent="0.3">
      <c r="E366" s="14"/>
    </row>
    <row r="367" spans="5:5" x14ac:dyDescent="0.3">
      <c r="E367" s="14"/>
    </row>
    <row r="368" spans="5:5" x14ac:dyDescent="0.3">
      <c r="E368" s="14"/>
    </row>
    <row r="369" spans="5:5" x14ac:dyDescent="0.3">
      <c r="E369" s="14"/>
    </row>
    <row r="370" spans="5:5" x14ac:dyDescent="0.3">
      <c r="E370" s="14"/>
    </row>
    <row r="371" spans="5:5" x14ac:dyDescent="0.3">
      <c r="E371" s="14"/>
    </row>
    <row r="372" spans="5:5" x14ac:dyDescent="0.3">
      <c r="E372" s="14"/>
    </row>
    <row r="373" spans="5:5" x14ac:dyDescent="0.3">
      <c r="E373" s="14"/>
    </row>
    <row r="374" spans="5:5" x14ac:dyDescent="0.3">
      <c r="E374" s="14"/>
    </row>
    <row r="375" spans="5:5" x14ac:dyDescent="0.3">
      <c r="E375" s="14"/>
    </row>
    <row r="376" spans="5:5" x14ac:dyDescent="0.3">
      <c r="E376" s="14"/>
    </row>
    <row r="377" spans="5:5" x14ac:dyDescent="0.3">
      <c r="E377" s="14"/>
    </row>
    <row r="378" spans="5:5" x14ac:dyDescent="0.3">
      <c r="E378" s="14"/>
    </row>
    <row r="379" spans="5:5" x14ac:dyDescent="0.3">
      <c r="E379" s="14"/>
    </row>
    <row r="380" spans="5:5" x14ac:dyDescent="0.3">
      <c r="E380" s="14"/>
    </row>
    <row r="381" spans="5:5" x14ac:dyDescent="0.3">
      <c r="E381" s="14"/>
    </row>
    <row r="382" spans="5:5" x14ac:dyDescent="0.3">
      <c r="E382" s="14"/>
    </row>
    <row r="383" spans="5:5" x14ac:dyDescent="0.3">
      <c r="E383" s="14"/>
    </row>
    <row r="384" spans="5:5" x14ac:dyDescent="0.3">
      <c r="E384" s="14"/>
    </row>
    <row r="385" spans="5:5" x14ac:dyDescent="0.3">
      <c r="E385" s="14"/>
    </row>
    <row r="386" spans="5:5" x14ac:dyDescent="0.3">
      <c r="E386" s="14"/>
    </row>
    <row r="387" spans="5:5" x14ac:dyDescent="0.3">
      <c r="E387" s="14"/>
    </row>
    <row r="388" spans="5:5" x14ac:dyDescent="0.3">
      <c r="E388" s="14"/>
    </row>
    <row r="389" spans="5:5" x14ac:dyDescent="0.3">
      <c r="E389" s="14"/>
    </row>
    <row r="390" spans="5:5" x14ac:dyDescent="0.3">
      <c r="E390" s="14"/>
    </row>
    <row r="391" spans="5:5" x14ac:dyDescent="0.3">
      <c r="E391" s="14"/>
    </row>
    <row r="392" spans="5:5" x14ac:dyDescent="0.3">
      <c r="E392" s="14"/>
    </row>
    <row r="393" spans="5:5" x14ac:dyDescent="0.3">
      <c r="E393" s="14"/>
    </row>
    <row r="394" spans="5:5" x14ac:dyDescent="0.3">
      <c r="E394" s="14"/>
    </row>
    <row r="395" spans="5:5" x14ac:dyDescent="0.3">
      <c r="E395" s="14"/>
    </row>
    <row r="396" spans="5:5" x14ac:dyDescent="0.3">
      <c r="E396" s="14"/>
    </row>
    <row r="397" spans="5:5" x14ac:dyDescent="0.3">
      <c r="E397" s="14"/>
    </row>
    <row r="398" spans="5:5" x14ac:dyDescent="0.3">
      <c r="E398" s="14"/>
    </row>
    <row r="399" spans="5:5" x14ac:dyDescent="0.3">
      <c r="E399" s="14"/>
    </row>
    <row r="400" spans="5:5" x14ac:dyDescent="0.3">
      <c r="E400" s="14"/>
    </row>
    <row r="401" spans="5:5" x14ac:dyDescent="0.3">
      <c r="E401" s="14"/>
    </row>
    <row r="402" spans="5:5" x14ac:dyDescent="0.3">
      <c r="E402" s="14"/>
    </row>
    <row r="403" spans="5:5" x14ac:dyDescent="0.3">
      <c r="E403" s="14"/>
    </row>
    <row r="404" spans="5:5" x14ac:dyDescent="0.3">
      <c r="E404" s="14"/>
    </row>
    <row r="405" spans="5:5" x14ac:dyDescent="0.3">
      <c r="E405" s="14"/>
    </row>
    <row r="406" spans="5:5" x14ac:dyDescent="0.3">
      <c r="E406" s="14"/>
    </row>
    <row r="407" spans="5:5" x14ac:dyDescent="0.3">
      <c r="E407" s="14"/>
    </row>
    <row r="408" spans="5:5" x14ac:dyDescent="0.3">
      <c r="E408" s="14"/>
    </row>
    <row r="409" spans="5:5" x14ac:dyDescent="0.3">
      <c r="E409" s="14"/>
    </row>
    <row r="410" spans="5:5" x14ac:dyDescent="0.3">
      <c r="E410" s="14"/>
    </row>
    <row r="411" spans="5:5" x14ac:dyDescent="0.3">
      <c r="E411" s="14"/>
    </row>
    <row r="412" spans="5:5" x14ac:dyDescent="0.3">
      <c r="E412" s="14"/>
    </row>
    <row r="413" spans="5:5" x14ac:dyDescent="0.3">
      <c r="E413" s="14"/>
    </row>
    <row r="414" spans="5:5" x14ac:dyDescent="0.3">
      <c r="E414" s="14"/>
    </row>
    <row r="415" spans="5:5" x14ac:dyDescent="0.3">
      <c r="E415" s="14"/>
    </row>
    <row r="416" spans="5:5" x14ac:dyDescent="0.3">
      <c r="E416" s="14"/>
    </row>
    <row r="417" spans="5:5" x14ac:dyDescent="0.3">
      <c r="E417" s="14"/>
    </row>
    <row r="418" spans="5:5" x14ac:dyDescent="0.3">
      <c r="E418" s="14"/>
    </row>
    <row r="419" spans="5:5" x14ac:dyDescent="0.3">
      <c r="E419" s="14"/>
    </row>
    <row r="420" spans="5:5" x14ac:dyDescent="0.3">
      <c r="E420" s="14"/>
    </row>
    <row r="421" spans="5:5" x14ac:dyDescent="0.3">
      <c r="E421" s="14"/>
    </row>
    <row r="422" spans="5:5" x14ac:dyDescent="0.3">
      <c r="E422" s="14"/>
    </row>
    <row r="423" spans="5:5" x14ac:dyDescent="0.3">
      <c r="E423" s="14"/>
    </row>
    <row r="424" spans="5:5" x14ac:dyDescent="0.3">
      <c r="E424" s="14"/>
    </row>
    <row r="425" spans="5:5" x14ac:dyDescent="0.3">
      <c r="E425" s="14"/>
    </row>
    <row r="426" spans="5:5" x14ac:dyDescent="0.3">
      <c r="E426" s="14"/>
    </row>
    <row r="427" spans="5:5" x14ac:dyDescent="0.3">
      <c r="E427" s="14"/>
    </row>
    <row r="428" spans="5:5" x14ac:dyDescent="0.3">
      <c r="E428" s="14"/>
    </row>
    <row r="429" spans="5:5" x14ac:dyDescent="0.3">
      <c r="E429" s="14"/>
    </row>
    <row r="430" spans="5:5" x14ac:dyDescent="0.3">
      <c r="E430" s="14"/>
    </row>
    <row r="431" spans="5:5" x14ac:dyDescent="0.3">
      <c r="E431" s="14"/>
    </row>
    <row r="432" spans="5:5" x14ac:dyDescent="0.3">
      <c r="E432" s="14"/>
    </row>
    <row r="433" spans="5:5" x14ac:dyDescent="0.3">
      <c r="E433" s="14"/>
    </row>
    <row r="434" spans="5:5" x14ac:dyDescent="0.3">
      <c r="E434" s="14"/>
    </row>
    <row r="435" spans="5:5" x14ac:dyDescent="0.3">
      <c r="E435" s="14"/>
    </row>
    <row r="436" spans="5:5" x14ac:dyDescent="0.3">
      <c r="E436" s="14"/>
    </row>
    <row r="437" spans="5:5" x14ac:dyDescent="0.3">
      <c r="E437" s="14"/>
    </row>
    <row r="438" spans="5:5" x14ac:dyDescent="0.3">
      <c r="E438" s="14"/>
    </row>
    <row r="439" spans="5:5" x14ac:dyDescent="0.3">
      <c r="E439" s="14"/>
    </row>
    <row r="440" spans="5:5" x14ac:dyDescent="0.3">
      <c r="E440" s="14"/>
    </row>
    <row r="441" spans="5:5" x14ac:dyDescent="0.3">
      <c r="E441" s="14"/>
    </row>
    <row r="442" spans="5:5" x14ac:dyDescent="0.3">
      <c r="E442" s="14"/>
    </row>
    <row r="443" spans="5:5" x14ac:dyDescent="0.3">
      <c r="E443" s="14"/>
    </row>
    <row r="444" spans="5:5" x14ac:dyDescent="0.3">
      <c r="E444" s="14"/>
    </row>
    <row r="445" spans="5:5" x14ac:dyDescent="0.3">
      <c r="E445" s="14"/>
    </row>
    <row r="446" spans="5:5" x14ac:dyDescent="0.3">
      <c r="E446" s="14"/>
    </row>
    <row r="447" spans="5:5" x14ac:dyDescent="0.3">
      <c r="E447" s="14"/>
    </row>
    <row r="448" spans="5:5" x14ac:dyDescent="0.3">
      <c r="E448" s="14"/>
    </row>
    <row r="449" spans="5:5" x14ac:dyDescent="0.3">
      <c r="E449" s="14"/>
    </row>
    <row r="450" spans="5:5" x14ac:dyDescent="0.3">
      <c r="E450" s="14"/>
    </row>
    <row r="451" spans="5:5" x14ac:dyDescent="0.3">
      <c r="E451" s="14"/>
    </row>
    <row r="452" spans="5:5" x14ac:dyDescent="0.3">
      <c r="E452" s="14"/>
    </row>
    <row r="453" spans="5:5" x14ac:dyDescent="0.3">
      <c r="E453" s="14"/>
    </row>
    <row r="454" spans="5:5" x14ac:dyDescent="0.3">
      <c r="E454" s="14"/>
    </row>
    <row r="455" spans="5:5" x14ac:dyDescent="0.3">
      <c r="E455" s="14"/>
    </row>
    <row r="456" spans="5:5" x14ac:dyDescent="0.3">
      <c r="E456" s="14"/>
    </row>
    <row r="457" spans="5:5" x14ac:dyDescent="0.3">
      <c r="E457" s="14"/>
    </row>
    <row r="458" spans="5:5" x14ac:dyDescent="0.3">
      <c r="E458" s="14"/>
    </row>
    <row r="459" spans="5:5" x14ac:dyDescent="0.3">
      <c r="E459" s="14"/>
    </row>
    <row r="460" spans="5:5" x14ac:dyDescent="0.3">
      <c r="E460" s="14"/>
    </row>
    <row r="461" spans="5:5" x14ac:dyDescent="0.3">
      <c r="E461" s="14"/>
    </row>
    <row r="462" spans="5:5" x14ac:dyDescent="0.3">
      <c r="E462" s="14"/>
    </row>
    <row r="463" spans="5:5" x14ac:dyDescent="0.3">
      <c r="E463" s="14"/>
    </row>
    <row r="464" spans="5:5" x14ac:dyDescent="0.3">
      <c r="E464" s="14"/>
    </row>
    <row r="465" spans="5:5" x14ac:dyDescent="0.3">
      <c r="E465" s="14"/>
    </row>
    <row r="466" spans="5:5" x14ac:dyDescent="0.3">
      <c r="E466" s="14"/>
    </row>
    <row r="467" spans="5:5" x14ac:dyDescent="0.3">
      <c r="E467" s="14"/>
    </row>
    <row r="468" spans="5:5" x14ac:dyDescent="0.3">
      <c r="E468" s="14"/>
    </row>
    <row r="469" spans="5:5" x14ac:dyDescent="0.3">
      <c r="E469" s="14"/>
    </row>
    <row r="470" spans="5:5" x14ac:dyDescent="0.3">
      <c r="E470" s="14"/>
    </row>
    <row r="471" spans="5:5" x14ac:dyDescent="0.3">
      <c r="E471" s="14"/>
    </row>
    <row r="472" spans="5:5" x14ac:dyDescent="0.3">
      <c r="E472" s="14"/>
    </row>
    <row r="473" spans="5:5" x14ac:dyDescent="0.3">
      <c r="E473" s="14"/>
    </row>
    <row r="474" spans="5:5" x14ac:dyDescent="0.3">
      <c r="E474" s="14"/>
    </row>
    <row r="475" spans="5:5" x14ac:dyDescent="0.3">
      <c r="E475" s="14"/>
    </row>
    <row r="476" spans="5:5" x14ac:dyDescent="0.3">
      <c r="E476" s="14"/>
    </row>
    <row r="477" spans="5:5" x14ac:dyDescent="0.3">
      <c r="E477" s="14"/>
    </row>
    <row r="478" spans="5:5" x14ac:dyDescent="0.3">
      <c r="E478" s="14"/>
    </row>
    <row r="479" spans="5:5" x14ac:dyDescent="0.3">
      <c r="E479" s="14"/>
    </row>
    <row r="480" spans="5:5" x14ac:dyDescent="0.3">
      <c r="E480" s="14"/>
    </row>
    <row r="481" spans="5:5" x14ac:dyDescent="0.3">
      <c r="E481" s="14"/>
    </row>
    <row r="482" spans="5:5" x14ac:dyDescent="0.3">
      <c r="E482" s="14"/>
    </row>
    <row r="483" spans="5:5" x14ac:dyDescent="0.3">
      <c r="E483" s="14"/>
    </row>
    <row r="484" spans="5:5" x14ac:dyDescent="0.3">
      <c r="E484" s="14"/>
    </row>
    <row r="485" spans="5:5" x14ac:dyDescent="0.3">
      <c r="E485" s="14"/>
    </row>
    <row r="486" spans="5:5" x14ac:dyDescent="0.3">
      <c r="E486" s="14"/>
    </row>
    <row r="487" spans="5:5" x14ac:dyDescent="0.3">
      <c r="E487" s="14"/>
    </row>
    <row r="488" spans="5:5" x14ac:dyDescent="0.3">
      <c r="E488" s="14"/>
    </row>
    <row r="489" spans="5:5" x14ac:dyDescent="0.3">
      <c r="E489" s="14"/>
    </row>
    <row r="490" spans="5:5" x14ac:dyDescent="0.3">
      <c r="E490" s="14"/>
    </row>
    <row r="491" spans="5:5" x14ac:dyDescent="0.3">
      <c r="E491" s="14"/>
    </row>
    <row r="492" spans="5:5" x14ac:dyDescent="0.3">
      <c r="E492" s="14"/>
    </row>
    <row r="493" spans="5:5" x14ac:dyDescent="0.3">
      <c r="E493" s="14"/>
    </row>
    <row r="494" spans="5:5" x14ac:dyDescent="0.3">
      <c r="E494" s="14"/>
    </row>
    <row r="495" spans="5:5" x14ac:dyDescent="0.3">
      <c r="E495" s="14"/>
    </row>
    <row r="496" spans="5:5" x14ac:dyDescent="0.3">
      <c r="E496" s="14"/>
    </row>
    <row r="497" spans="5:5" x14ac:dyDescent="0.3">
      <c r="E497" s="14"/>
    </row>
    <row r="498" spans="5:5" x14ac:dyDescent="0.3">
      <c r="E498" s="14"/>
    </row>
    <row r="499" spans="5:5" x14ac:dyDescent="0.3">
      <c r="E499" s="14"/>
    </row>
    <row r="500" spans="5:5" x14ac:dyDescent="0.3">
      <c r="E500" s="14"/>
    </row>
    <row r="501" spans="5:5" x14ac:dyDescent="0.3">
      <c r="E501" s="14"/>
    </row>
    <row r="502" spans="5:5" x14ac:dyDescent="0.3">
      <c r="E502" s="14"/>
    </row>
    <row r="503" spans="5:5" x14ac:dyDescent="0.3">
      <c r="E503" s="14"/>
    </row>
    <row r="504" spans="5:5" x14ac:dyDescent="0.3">
      <c r="E504" s="14"/>
    </row>
    <row r="505" spans="5:5" x14ac:dyDescent="0.3">
      <c r="E505" s="14"/>
    </row>
    <row r="506" spans="5:5" x14ac:dyDescent="0.3">
      <c r="E506" s="14"/>
    </row>
    <row r="507" spans="5:5" x14ac:dyDescent="0.3">
      <c r="E507" s="14"/>
    </row>
    <row r="508" spans="5:5" x14ac:dyDescent="0.3">
      <c r="E508" s="14"/>
    </row>
    <row r="509" spans="5:5" x14ac:dyDescent="0.3">
      <c r="E509" s="14"/>
    </row>
    <row r="510" spans="5:5" x14ac:dyDescent="0.3">
      <c r="E510" s="14"/>
    </row>
    <row r="511" spans="5:5" x14ac:dyDescent="0.3">
      <c r="E511" s="14"/>
    </row>
    <row r="512" spans="5:5" x14ac:dyDescent="0.3">
      <c r="E512" s="14"/>
    </row>
    <row r="513" spans="5:5" x14ac:dyDescent="0.3">
      <c r="E513" s="14"/>
    </row>
    <row r="514" spans="5:5" x14ac:dyDescent="0.3">
      <c r="E514" s="14"/>
    </row>
    <row r="515" spans="5:5" x14ac:dyDescent="0.3">
      <c r="E515" s="14"/>
    </row>
    <row r="516" spans="5:5" x14ac:dyDescent="0.3">
      <c r="E516" s="14"/>
    </row>
    <row r="517" spans="5:5" x14ac:dyDescent="0.3">
      <c r="E517" s="14"/>
    </row>
    <row r="518" spans="5:5" x14ac:dyDescent="0.3">
      <c r="E518" s="14"/>
    </row>
    <row r="519" spans="5:5" x14ac:dyDescent="0.3">
      <c r="E519" s="14"/>
    </row>
    <row r="520" spans="5:5" x14ac:dyDescent="0.3">
      <c r="E520" s="14"/>
    </row>
    <row r="521" spans="5:5" x14ac:dyDescent="0.3">
      <c r="E521" s="14"/>
    </row>
    <row r="522" spans="5:5" x14ac:dyDescent="0.3">
      <c r="E522" s="14"/>
    </row>
    <row r="523" spans="5:5" x14ac:dyDescent="0.3">
      <c r="E523" s="14"/>
    </row>
    <row r="524" spans="5:5" x14ac:dyDescent="0.3">
      <c r="E524" s="14"/>
    </row>
    <row r="525" spans="5:5" x14ac:dyDescent="0.3">
      <c r="E525" s="14"/>
    </row>
    <row r="526" spans="5:5" x14ac:dyDescent="0.3">
      <c r="E526" s="14"/>
    </row>
    <row r="527" spans="5:5" x14ac:dyDescent="0.3">
      <c r="E527" s="14"/>
    </row>
    <row r="528" spans="5:5" x14ac:dyDescent="0.3">
      <c r="E528" s="14"/>
    </row>
    <row r="529" spans="5:5" x14ac:dyDescent="0.3">
      <c r="E529" s="14"/>
    </row>
    <row r="530" spans="5:5" x14ac:dyDescent="0.3">
      <c r="E530" s="14"/>
    </row>
    <row r="531" spans="5:5" x14ac:dyDescent="0.3">
      <c r="E531" s="14"/>
    </row>
    <row r="532" spans="5:5" x14ac:dyDescent="0.3">
      <c r="E532" s="14"/>
    </row>
    <row r="533" spans="5:5" x14ac:dyDescent="0.3">
      <c r="E533" s="14"/>
    </row>
    <row r="534" spans="5:5" x14ac:dyDescent="0.3">
      <c r="E534" s="14"/>
    </row>
    <row r="535" spans="5:5" x14ac:dyDescent="0.3">
      <c r="E535" s="14"/>
    </row>
    <row r="536" spans="5:5" x14ac:dyDescent="0.3">
      <c r="E536" s="14"/>
    </row>
    <row r="537" spans="5:5" x14ac:dyDescent="0.3">
      <c r="E537" s="14"/>
    </row>
    <row r="538" spans="5:5" x14ac:dyDescent="0.3">
      <c r="E538" s="14"/>
    </row>
    <row r="539" spans="5:5" x14ac:dyDescent="0.3">
      <c r="E539" s="14"/>
    </row>
    <row r="540" spans="5:5" x14ac:dyDescent="0.3">
      <c r="E540" s="14"/>
    </row>
    <row r="541" spans="5:5" x14ac:dyDescent="0.3">
      <c r="E541" s="14"/>
    </row>
    <row r="542" spans="5:5" x14ac:dyDescent="0.3">
      <c r="E542" s="14"/>
    </row>
    <row r="543" spans="5:5" x14ac:dyDescent="0.3">
      <c r="E543" s="14"/>
    </row>
    <row r="544" spans="5:5" x14ac:dyDescent="0.3">
      <c r="E544" s="14"/>
    </row>
    <row r="545" spans="5:5" x14ac:dyDescent="0.3">
      <c r="E545" s="14"/>
    </row>
    <row r="546" spans="5:5" x14ac:dyDescent="0.3">
      <c r="E546" s="14"/>
    </row>
    <row r="547" spans="5:5" x14ac:dyDescent="0.3">
      <c r="E547" s="14"/>
    </row>
    <row r="548" spans="5:5" x14ac:dyDescent="0.3">
      <c r="E548" s="14"/>
    </row>
    <row r="549" spans="5:5" x14ac:dyDescent="0.3">
      <c r="E549" s="14"/>
    </row>
    <row r="550" spans="5:5" x14ac:dyDescent="0.3">
      <c r="E550" s="14"/>
    </row>
    <row r="551" spans="5:5" x14ac:dyDescent="0.3">
      <c r="E551" s="14"/>
    </row>
    <row r="552" spans="5:5" x14ac:dyDescent="0.3">
      <c r="E552" s="14"/>
    </row>
    <row r="553" spans="5:5" x14ac:dyDescent="0.3">
      <c r="E553" s="14"/>
    </row>
    <row r="554" spans="5:5" x14ac:dyDescent="0.3">
      <c r="E554" s="14"/>
    </row>
    <row r="555" spans="5:5" x14ac:dyDescent="0.3">
      <c r="E555" s="14"/>
    </row>
    <row r="556" spans="5:5" x14ac:dyDescent="0.3">
      <c r="E556" s="14"/>
    </row>
    <row r="557" spans="5:5" x14ac:dyDescent="0.3">
      <c r="E557" s="14"/>
    </row>
    <row r="558" spans="5:5" x14ac:dyDescent="0.3">
      <c r="E558" s="14"/>
    </row>
    <row r="559" spans="5:5" x14ac:dyDescent="0.3">
      <c r="E559" s="14"/>
    </row>
    <row r="560" spans="5:5" x14ac:dyDescent="0.3">
      <c r="E560" s="14"/>
    </row>
    <row r="561" spans="5:5" x14ac:dyDescent="0.3">
      <c r="E561" s="14"/>
    </row>
    <row r="562" spans="5:5" x14ac:dyDescent="0.3">
      <c r="E562" s="14"/>
    </row>
    <row r="563" spans="5:5" x14ac:dyDescent="0.3">
      <c r="E563" s="14"/>
    </row>
    <row r="564" spans="5:5" x14ac:dyDescent="0.3">
      <c r="E564" s="14"/>
    </row>
    <row r="565" spans="5:5" x14ac:dyDescent="0.3">
      <c r="E565" s="14"/>
    </row>
    <row r="566" spans="5:5" x14ac:dyDescent="0.3">
      <c r="E566" s="14"/>
    </row>
    <row r="567" spans="5:5" x14ac:dyDescent="0.3">
      <c r="E567" s="14"/>
    </row>
    <row r="568" spans="5:5" x14ac:dyDescent="0.3">
      <c r="E568" s="14"/>
    </row>
    <row r="569" spans="5:5" x14ac:dyDescent="0.3">
      <c r="E569" s="14"/>
    </row>
    <row r="570" spans="5:5" x14ac:dyDescent="0.3">
      <c r="E570" s="14"/>
    </row>
    <row r="571" spans="5:5" x14ac:dyDescent="0.3">
      <c r="E571" s="14"/>
    </row>
    <row r="572" spans="5:5" x14ac:dyDescent="0.3">
      <c r="E572" s="14"/>
    </row>
    <row r="573" spans="5:5" x14ac:dyDescent="0.3">
      <c r="E573" s="14"/>
    </row>
    <row r="574" spans="5:5" x14ac:dyDescent="0.3">
      <c r="E574" s="14"/>
    </row>
    <row r="575" spans="5:5" x14ac:dyDescent="0.3">
      <c r="E575" s="14"/>
    </row>
    <row r="576" spans="5:5" x14ac:dyDescent="0.3">
      <c r="E576" s="14"/>
    </row>
    <row r="577" spans="5:5" x14ac:dyDescent="0.3">
      <c r="E577" s="14"/>
    </row>
    <row r="578" spans="5:5" x14ac:dyDescent="0.3">
      <c r="E578" s="14"/>
    </row>
    <row r="579" spans="5:5" x14ac:dyDescent="0.3">
      <c r="E579" s="14"/>
    </row>
    <row r="580" spans="5:5" x14ac:dyDescent="0.3">
      <c r="E580" s="14"/>
    </row>
    <row r="581" spans="5:5" x14ac:dyDescent="0.3">
      <c r="E581" s="14"/>
    </row>
    <row r="582" spans="5:5" x14ac:dyDescent="0.3">
      <c r="E582" s="14"/>
    </row>
    <row r="583" spans="5:5" x14ac:dyDescent="0.3">
      <c r="E583" s="14"/>
    </row>
    <row r="584" spans="5:5" x14ac:dyDescent="0.3">
      <c r="E584" s="14"/>
    </row>
    <row r="585" spans="5:5" x14ac:dyDescent="0.3">
      <c r="E585" s="14"/>
    </row>
    <row r="586" spans="5:5" x14ac:dyDescent="0.3">
      <c r="E586" s="14"/>
    </row>
    <row r="587" spans="5:5" x14ac:dyDescent="0.3">
      <c r="E587" s="14"/>
    </row>
    <row r="588" spans="5:5" x14ac:dyDescent="0.3">
      <c r="E588" s="14"/>
    </row>
    <row r="589" spans="5:5" x14ac:dyDescent="0.3">
      <c r="E589" s="14"/>
    </row>
    <row r="590" spans="5:5" x14ac:dyDescent="0.3">
      <c r="E590" s="14"/>
    </row>
    <row r="591" spans="5:5" x14ac:dyDescent="0.3">
      <c r="E591" s="14"/>
    </row>
    <row r="592" spans="5:5" x14ac:dyDescent="0.3">
      <c r="E592" s="14"/>
    </row>
    <row r="593" spans="5:5" x14ac:dyDescent="0.3">
      <c r="E593" s="14"/>
    </row>
    <row r="594" spans="5:5" x14ac:dyDescent="0.3">
      <c r="E594" s="14"/>
    </row>
    <row r="595" spans="5:5" x14ac:dyDescent="0.3">
      <c r="E595" s="14"/>
    </row>
    <row r="596" spans="5:5" x14ac:dyDescent="0.3">
      <c r="E596" s="14"/>
    </row>
    <row r="597" spans="5:5" x14ac:dyDescent="0.3">
      <c r="E597" s="14"/>
    </row>
    <row r="598" spans="5:5" x14ac:dyDescent="0.3">
      <c r="E598" s="14"/>
    </row>
    <row r="599" spans="5:5" x14ac:dyDescent="0.3">
      <c r="E599" s="14"/>
    </row>
    <row r="600" spans="5:5" x14ac:dyDescent="0.3">
      <c r="E600" s="14"/>
    </row>
    <row r="601" spans="5:5" x14ac:dyDescent="0.3">
      <c r="E601" s="14"/>
    </row>
    <row r="602" spans="5:5" x14ac:dyDescent="0.3">
      <c r="E602" s="14"/>
    </row>
    <row r="603" spans="5:5" x14ac:dyDescent="0.3">
      <c r="E603" s="14"/>
    </row>
    <row r="604" spans="5:5" x14ac:dyDescent="0.3">
      <c r="E604" s="14"/>
    </row>
    <row r="605" spans="5:5" x14ac:dyDescent="0.3">
      <c r="E605" s="14"/>
    </row>
    <row r="606" spans="5:5" x14ac:dyDescent="0.3">
      <c r="E606" s="14"/>
    </row>
    <row r="607" spans="5:5" x14ac:dyDescent="0.3">
      <c r="E607" s="14"/>
    </row>
    <row r="608" spans="5:5" x14ac:dyDescent="0.3">
      <c r="E608" s="14"/>
    </row>
    <row r="609" spans="5:5" x14ac:dyDescent="0.3">
      <c r="E609" s="14"/>
    </row>
    <row r="610" spans="5:5" x14ac:dyDescent="0.3">
      <c r="E610" s="14"/>
    </row>
    <row r="611" spans="5:5" x14ac:dyDescent="0.3">
      <c r="E611" s="14"/>
    </row>
    <row r="612" spans="5:5" x14ac:dyDescent="0.3">
      <c r="E612" s="14"/>
    </row>
    <row r="613" spans="5:5" x14ac:dyDescent="0.3">
      <c r="E613" s="14"/>
    </row>
    <row r="614" spans="5:5" x14ac:dyDescent="0.3">
      <c r="E614" s="14"/>
    </row>
    <row r="615" spans="5:5" x14ac:dyDescent="0.3">
      <c r="E615" s="14"/>
    </row>
    <row r="616" spans="5:5" x14ac:dyDescent="0.3">
      <c r="E616" s="14"/>
    </row>
    <row r="617" spans="5:5" x14ac:dyDescent="0.3">
      <c r="E617" s="14"/>
    </row>
    <row r="618" spans="5:5" x14ac:dyDescent="0.3">
      <c r="E618" s="14"/>
    </row>
    <row r="619" spans="5:5" x14ac:dyDescent="0.3">
      <c r="E619" s="14"/>
    </row>
    <row r="620" spans="5:5" x14ac:dyDescent="0.3">
      <c r="E620" s="14"/>
    </row>
    <row r="621" spans="5:5" x14ac:dyDescent="0.3">
      <c r="E621" s="14"/>
    </row>
    <row r="622" spans="5:5" x14ac:dyDescent="0.3">
      <c r="E622" s="14"/>
    </row>
    <row r="623" spans="5:5" x14ac:dyDescent="0.3">
      <c r="E623" s="14"/>
    </row>
    <row r="624" spans="5:5" x14ac:dyDescent="0.3">
      <c r="E624" s="14"/>
    </row>
    <row r="625" spans="5:5" x14ac:dyDescent="0.3">
      <c r="E625" s="14"/>
    </row>
    <row r="626" spans="5:5" x14ac:dyDescent="0.3">
      <c r="E626" s="14"/>
    </row>
    <row r="627" spans="5:5" x14ac:dyDescent="0.3">
      <c r="E627" s="14"/>
    </row>
    <row r="628" spans="5:5" x14ac:dyDescent="0.3">
      <c r="E628" s="14"/>
    </row>
    <row r="629" spans="5:5" x14ac:dyDescent="0.3">
      <c r="E629" s="14"/>
    </row>
    <row r="630" spans="5:5" x14ac:dyDescent="0.3">
      <c r="E630" s="14"/>
    </row>
    <row r="631" spans="5:5" x14ac:dyDescent="0.3">
      <c r="E631" s="14"/>
    </row>
    <row r="632" spans="5:5" x14ac:dyDescent="0.3">
      <c r="E632" s="14"/>
    </row>
    <row r="633" spans="5:5" x14ac:dyDescent="0.3">
      <c r="E633" s="14"/>
    </row>
    <row r="634" spans="5:5" x14ac:dyDescent="0.3">
      <c r="E634" s="14"/>
    </row>
    <row r="635" spans="5:5" x14ac:dyDescent="0.3">
      <c r="E635" s="14"/>
    </row>
    <row r="636" spans="5:5" x14ac:dyDescent="0.3">
      <c r="E636" s="14"/>
    </row>
    <row r="637" spans="5:5" x14ac:dyDescent="0.3">
      <c r="E637" s="14"/>
    </row>
    <row r="638" spans="5:5" x14ac:dyDescent="0.3">
      <c r="E638" s="14"/>
    </row>
    <row r="639" spans="5:5" x14ac:dyDescent="0.3">
      <c r="E639" s="14"/>
    </row>
    <row r="640" spans="5:5" x14ac:dyDescent="0.3">
      <c r="E640" s="14"/>
    </row>
    <row r="641" spans="5:5" x14ac:dyDescent="0.3">
      <c r="E641" s="14"/>
    </row>
    <row r="642" spans="5:5" x14ac:dyDescent="0.3">
      <c r="E642" s="14"/>
    </row>
    <row r="643" spans="5:5" x14ac:dyDescent="0.3">
      <c r="E643" s="14"/>
    </row>
    <row r="644" spans="5:5" x14ac:dyDescent="0.3">
      <c r="E644" s="14"/>
    </row>
    <row r="645" spans="5:5" x14ac:dyDescent="0.3">
      <c r="E645" s="14"/>
    </row>
    <row r="646" spans="5:5" x14ac:dyDescent="0.3">
      <c r="E646" s="14"/>
    </row>
    <row r="647" spans="5:5" x14ac:dyDescent="0.3">
      <c r="E647" s="14"/>
    </row>
    <row r="648" spans="5:5" x14ac:dyDescent="0.3">
      <c r="E648" s="14"/>
    </row>
    <row r="649" spans="5:5" x14ac:dyDescent="0.3">
      <c r="E649" s="14"/>
    </row>
    <row r="650" spans="5:5" x14ac:dyDescent="0.3">
      <c r="E650" s="14"/>
    </row>
    <row r="651" spans="5:5" x14ac:dyDescent="0.3">
      <c r="E651" s="14"/>
    </row>
    <row r="652" spans="5:5" x14ac:dyDescent="0.3">
      <c r="E652" s="14"/>
    </row>
    <row r="653" spans="5:5" x14ac:dyDescent="0.3">
      <c r="E653" s="14"/>
    </row>
    <row r="654" spans="5:5" x14ac:dyDescent="0.3">
      <c r="E654" s="14"/>
    </row>
    <row r="655" spans="5:5" x14ac:dyDescent="0.3">
      <c r="E655" s="14"/>
    </row>
    <row r="656" spans="5:5" x14ac:dyDescent="0.3">
      <c r="E656" s="14"/>
    </row>
    <row r="657" spans="5:5" x14ac:dyDescent="0.3">
      <c r="E657" s="14"/>
    </row>
    <row r="658" spans="5:5" x14ac:dyDescent="0.3">
      <c r="E658" s="14"/>
    </row>
    <row r="659" spans="5:5" x14ac:dyDescent="0.3">
      <c r="E659" s="14"/>
    </row>
    <row r="660" spans="5:5" x14ac:dyDescent="0.3">
      <c r="E660" s="14"/>
    </row>
    <row r="661" spans="5:5" x14ac:dyDescent="0.3">
      <c r="E661" s="14"/>
    </row>
    <row r="662" spans="5:5" x14ac:dyDescent="0.3">
      <c r="E662" s="14"/>
    </row>
    <row r="663" spans="5:5" x14ac:dyDescent="0.3">
      <c r="E663" s="14"/>
    </row>
    <row r="664" spans="5:5" x14ac:dyDescent="0.3">
      <c r="E664" s="14"/>
    </row>
    <row r="665" spans="5:5" x14ac:dyDescent="0.3">
      <c r="E665" s="14"/>
    </row>
    <row r="666" spans="5:5" x14ac:dyDescent="0.3">
      <c r="E666" s="14"/>
    </row>
    <row r="667" spans="5:5" x14ac:dyDescent="0.3">
      <c r="E667" s="14"/>
    </row>
    <row r="668" spans="5:5" x14ac:dyDescent="0.3">
      <c r="E668" s="14"/>
    </row>
    <row r="669" spans="5:5" x14ac:dyDescent="0.3">
      <c r="E669" s="14"/>
    </row>
    <row r="670" spans="5:5" x14ac:dyDescent="0.3">
      <c r="E670" s="14"/>
    </row>
    <row r="671" spans="5:5" x14ac:dyDescent="0.3">
      <c r="E671" s="14"/>
    </row>
    <row r="672" spans="5:5" x14ac:dyDescent="0.3">
      <c r="E672" s="14"/>
    </row>
    <row r="673" spans="5:5" x14ac:dyDescent="0.3">
      <c r="E673" s="14"/>
    </row>
    <row r="674" spans="5:5" x14ac:dyDescent="0.3">
      <c r="E674" s="14"/>
    </row>
    <row r="675" spans="5:5" x14ac:dyDescent="0.3">
      <c r="E675" s="14"/>
    </row>
    <row r="676" spans="5:5" x14ac:dyDescent="0.3">
      <c r="E676" s="14"/>
    </row>
    <row r="677" spans="5:5" x14ac:dyDescent="0.3">
      <c r="E677" s="14"/>
    </row>
    <row r="678" spans="5:5" x14ac:dyDescent="0.3">
      <c r="E678" s="14"/>
    </row>
    <row r="679" spans="5:5" x14ac:dyDescent="0.3">
      <c r="E679" s="14"/>
    </row>
    <row r="680" spans="5:5" x14ac:dyDescent="0.3">
      <c r="E680" s="14"/>
    </row>
    <row r="681" spans="5:5" x14ac:dyDescent="0.3">
      <c r="E681" s="14"/>
    </row>
    <row r="682" spans="5:5" x14ac:dyDescent="0.3">
      <c r="E682" s="14"/>
    </row>
    <row r="683" spans="5:5" x14ac:dyDescent="0.3">
      <c r="E683" s="14"/>
    </row>
    <row r="684" spans="5:5" x14ac:dyDescent="0.3">
      <c r="E684" s="14"/>
    </row>
    <row r="685" spans="5:5" x14ac:dyDescent="0.3">
      <c r="E685" s="14"/>
    </row>
    <row r="686" spans="5:5" x14ac:dyDescent="0.3">
      <c r="E686" s="14"/>
    </row>
    <row r="687" spans="5:5" x14ac:dyDescent="0.3">
      <c r="E687" s="14"/>
    </row>
    <row r="688" spans="5:5" x14ac:dyDescent="0.3">
      <c r="E688" s="14"/>
    </row>
    <row r="689" spans="5:5" x14ac:dyDescent="0.3">
      <c r="E689" s="14"/>
    </row>
    <row r="690" spans="5:5" x14ac:dyDescent="0.3">
      <c r="E690" s="14"/>
    </row>
    <row r="691" spans="5:5" x14ac:dyDescent="0.3">
      <c r="E691" s="14"/>
    </row>
    <row r="692" spans="5:5" x14ac:dyDescent="0.3">
      <c r="E692" s="14"/>
    </row>
    <row r="693" spans="5:5" x14ac:dyDescent="0.3">
      <c r="E693" s="14"/>
    </row>
    <row r="694" spans="5:5" x14ac:dyDescent="0.3">
      <c r="E694" s="14"/>
    </row>
    <row r="695" spans="5:5" x14ac:dyDescent="0.3">
      <c r="E695" s="14"/>
    </row>
    <row r="696" spans="5:5" x14ac:dyDescent="0.3">
      <c r="E696" s="14"/>
    </row>
    <row r="697" spans="5:5" x14ac:dyDescent="0.3">
      <c r="E697" s="14"/>
    </row>
    <row r="698" spans="5:5" x14ac:dyDescent="0.3">
      <c r="E698" s="14"/>
    </row>
    <row r="699" spans="5:5" x14ac:dyDescent="0.3">
      <c r="E699" s="14"/>
    </row>
    <row r="700" spans="5:5" x14ac:dyDescent="0.3">
      <c r="E700" s="14"/>
    </row>
    <row r="701" spans="5:5" x14ac:dyDescent="0.3">
      <c r="E701" s="14"/>
    </row>
    <row r="702" spans="5:5" x14ac:dyDescent="0.3">
      <c r="E702" s="14"/>
    </row>
    <row r="703" spans="5:5" x14ac:dyDescent="0.3">
      <c r="E703" s="14"/>
    </row>
    <row r="704" spans="5:5" x14ac:dyDescent="0.3">
      <c r="E704" s="14"/>
    </row>
    <row r="705" spans="5:5" x14ac:dyDescent="0.3">
      <c r="E705" s="14"/>
    </row>
    <row r="706" spans="5:5" x14ac:dyDescent="0.3">
      <c r="E706" s="14"/>
    </row>
    <row r="707" spans="5:5" x14ac:dyDescent="0.3">
      <c r="E707" s="14"/>
    </row>
    <row r="708" spans="5:5" x14ac:dyDescent="0.3">
      <c r="E708" s="14"/>
    </row>
    <row r="709" spans="5:5" x14ac:dyDescent="0.3">
      <c r="E709" s="14"/>
    </row>
    <row r="710" spans="5:5" x14ac:dyDescent="0.3">
      <c r="E710" s="14"/>
    </row>
    <row r="711" spans="5:5" x14ac:dyDescent="0.3">
      <c r="E711" s="14"/>
    </row>
    <row r="712" spans="5:5" x14ac:dyDescent="0.3">
      <c r="E712" s="14"/>
    </row>
    <row r="713" spans="5:5" x14ac:dyDescent="0.3">
      <c r="E713" s="14"/>
    </row>
    <row r="714" spans="5:5" x14ac:dyDescent="0.3">
      <c r="E714" s="14"/>
    </row>
    <row r="715" spans="5:5" x14ac:dyDescent="0.3">
      <c r="E715" s="14"/>
    </row>
    <row r="716" spans="5:5" x14ac:dyDescent="0.3">
      <c r="E716" s="14"/>
    </row>
    <row r="717" spans="5:5" x14ac:dyDescent="0.3">
      <c r="E717" s="14"/>
    </row>
    <row r="718" spans="5:5" x14ac:dyDescent="0.3">
      <c r="E718" s="14"/>
    </row>
    <row r="719" spans="5:5" x14ac:dyDescent="0.3">
      <c r="E719" s="14"/>
    </row>
    <row r="720" spans="5:5" x14ac:dyDescent="0.3">
      <c r="E720" s="14"/>
    </row>
    <row r="721" spans="5:5" x14ac:dyDescent="0.3">
      <c r="E721" s="14"/>
    </row>
    <row r="722" spans="5:5" x14ac:dyDescent="0.3">
      <c r="E722" s="14"/>
    </row>
    <row r="723" spans="5:5" x14ac:dyDescent="0.3">
      <c r="E723" s="14"/>
    </row>
    <row r="724" spans="5:5" x14ac:dyDescent="0.3">
      <c r="E724" s="14"/>
    </row>
    <row r="725" spans="5:5" x14ac:dyDescent="0.3">
      <c r="E725" s="14"/>
    </row>
    <row r="726" spans="5:5" x14ac:dyDescent="0.3">
      <c r="E726" s="14"/>
    </row>
    <row r="727" spans="5:5" x14ac:dyDescent="0.3">
      <c r="E727" s="14"/>
    </row>
    <row r="728" spans="5:5" x14ac:dyDescent="0.3">
      <c r="E728" s="14"/>
    </row>
    <row r="729" spans="5:5" x14ac:dyDescent="0.3">
      <c r="E729" s="14"/>
    </row>
    <row r="730" spans="5:5" x14ac:dyDescent="0.3">
      <c r="E730" s="14"/>
    </row>
    <row r="731" spans="5:5" x14ac:dyDescent="0.3">
      <c r="E731" s="14"/>
    </row>
    <row r="732" spans="5:5" x14ac:dyDescent="0.3">
      <c r="E732" s="14"/>
    </row>
    <row r="733" spans="5:5" x14ac:dyDescent="0.3">
      <c r="E733" s="14"/>
    </row>
    <row r="734" spans="5:5" x14ac:dyDescent="0.3">
      <c r="E734" s="14"/>
    </row>
    <row r="735" spans="5:5" x14ac:dyDescent="0.3">
      <c r="E735" s="14"/>
    </row>
    <row r="736" spans="5:5" x14ac:dyDescent="0.3">
      <c r="E736" s="14"/>
    </row>
    <row r="737" spans="5:5" x14ac:dyDescent="0.3">
      <c r="E737" s="14"/>
    </row>
    <row r="738" spans="5:5" x14ac:dyDescent="0.3">
      <c r="E738" s="14"/>
    </row>
    <row r="739" spans="5:5" x14ac:dyDescent="0.3">
      <c r="E739" s="14"/>
    </row>
    <row r="740" spans="5:5" x14ac:dyDescent="0.3">
      <c r="E740" s="14"/>
    </row>
    <row r="741" spans="5:5" x14ac:dyDescent="0.3">
      <c r="E741" s="14"/>
    </row>
    <row r="742" spans="5:5" x14ac:dyDescent="0.3">
      <c r="E742" s="14"/>
    </row>
    <row r="743" spans="5:5" x14ac:dyDescent="0.3">
      <c r="E743" s="14"/>
    </row>
    <row r="744" spans="5:5" x14ac:dyDescent="0.3">
      <c r="E744" s="14"/>
    </row>
    <row r="745" spans="5:5" x14ac:dyDescent="0.3">
      <c r="E745" s="14"/>
    </row>
    <row r="746" spans="5:5" x14ac:dyDescent="0.3">
      <c r="E746" s="14"/>
    </row>
    <row r="747" spans="5:5" x14ac:dyDescent="0.3">
      <c r="E747" s="14"/>
    </row>
    <row r="748" spans="5:5" x14ac:dyDescent="0.3">
      <c r="E748" s="14"/>
    </row>
    <row r="749" spans="5:5" x14ac:dyDescent="0.3">
      <c r="E749" s="14"/>
    </row>
    <row r="750" spans="5:5" x14ac:dyDescent="0.3">
      <c r="E750" s="14"/>
    </row>
    <row r="751" spans="5:5" x14ac:dyDescent="0.3">
      <c r="E751" s="14"/>
    </row>
    <row r="752" spans="5:5" x14ac:dyDescent="0.3">
      <c r="E752" s="14"/>
    </row>
    <row r="753" spans="5:5" x14ac:dyDescent="0.3">
      <c r="E753" s="14"/>
    </row>
    <row r="754" spans="5:5" x14ac:dyDescent="0.3">
      <c r="E754" s="14"/>
    </row>
    <row r="755" spans="5:5" x14ac:dyDescent="0.3">
      <c r="E755" s="14"/>
    </row>
    <row r="756" spans="5:5" x14ac:dyDescent="0.3">
      <c r="E756" s="14"/>
    </row>
    <row r="757" spans="5:5" x14ac:dyDescent="0.3">
      <c r="E757" s="14"/>
    </row>
    <row r="758" spans="5:5" x14ac:dyDescent="0.3">
      <c r="E758" s="14"/>
    </row>
    <row r="759" spans="5:5" x14ac:dyDescent="0.3">
      <c r="E759" s="14"/>
    </row>
    <row r="760" spans="5:5" x14ac:dyDescent="0.3">
      <c r="E760" s="14"/>
    </row>
    <row r="761" spans="5:5" x14ac:dyDescent="0.3">
      <c r="E761" s="14"/>
    </row>
    <row r="762" spans="5:5" x14ac:dyDescent="0.3">
      <c r="E762" s="14"/>
    </row>
    <row r="763" spans="5:5" x14ac:dyDescent="0.3">
      <c r="E763" s="14"/>
    </row>
    <row r="764" spans="5:5" x14ac:dyDescent="0.3">
      <c r="E764" s="14"/>
    </row>
    <row r="765" spans="5:5" x14ac:dyDescent="0.3">
      <c r="E765" s="14"/>
    </row>
    <row r="766" spans="5:5" x14ac:dyDescent="0.3">
      <c r="E766" s="14"/>
    </row>
    <row r="767" spans="5:5" x14ac:dyDescent="0.3">
      <c r="E767" s="14"/>
    </row>
    <row r="768" spans="5:5" x14ac:dyDescent="0.3">
      <c r="E768" s="14"/>
    </row>
    <row r="769" spans="5:5" x14ac:dyDescent="0.3">
      <c r="E769" s="14"/>
    </row>
    <row r="770" spans="5:5" x14ac:dyDescent="0.3">
      <c r="E770" s="14"/>
    </row>
    <row r="771" spans="5:5" x14ac:dyDescent="0.3">
      <c r="E771" s="14"/>
    </row>
    <row r="772" spans="5:5" x14ac:dyDescent="0.3">
      <c r="E772" s="14"/>
    </row>
    <row r="773" spans="5:5" x14ac:dyDescent="0.3">
      <c r="E773" s="14"/>
    </row>
    <row r="774" spans="5:5" x14ac:dyDescent="0.3">
      <c r="E774" s="14"/>
    </row>
    <row r="775" spans="5:5" x14ac:dyDescent="0.3">
      <c r="E775" s="14"/>
    </row>
    <row r="776" spans="5:5" x14ac:dyDescent="0.3">
      <c r="E776" s="14"/>
    </row>
    <row r="777" spans="5:5" x14ac:dyDescent="0.3">
      <c r="E777" s="14"/>
    </row>
    <row r="778" spans="5:5" x14ac:dyDescent="0.3">
      <c r="E778" s="14"/>
    </row>
    <row r="779" spans="5:5" x14ac:dyDescent="0.3">
      <c r="E779" s="14"/>
    </row>
    <row r="780" spans="5:5" x14ac:dyDescent="0.3">
      <c r="E780" s="14"/>
    </row>
    <row r="781" spans="5:5" x14ac:dyDescent="0.3">
      <c r="E781" s="14"/>
    </row>
    <row r="782" spans="5:5" x14ac:dyDescent="0.3">
      <c r="E782" s="14"/>
    </row>
    <row r="783" spans="5:5" x14ac:dyDescent="0.3">
      <c r="E783" s="14"/>
    </row>
    <row r="784" spans="5:5" x14ac:dyDescent="0.3">
      <c r="E784" s="14"/>
    </row>
    <row r="785" spans="5:5" x14ac:dyDescent="0.3">
      <c r="E785" s="14"/>
    </row>
    <row r="786" spans="5:5" x14ac:dyDescent="0.3">
      <c r="E786" s="14"/>
    </row>
    <row r="787" spans="5:5" x14ac:dyDescent="0.3">
      <c r="E787" s="14"/>
    </row>
    <row r="788" spans="5:5" x14ac:dyDescent="0.3">
      <c r="E788" s="14"/>
    </row>
    <row r="789" spans="5:5" x14ac:dyDescent="0.3">
      <c r="E789" s="14"/>
    </row>
    <row r="790" spans="5:5" x14ac:dyDescent="0.3">
      <c r="E790" s="14"/>
    </row>
    <row r="791" spans="5:5" x14ac:dyDescent="0.3">
      <c r="E791" s="14"/>
    </row>
    <row r="792" spans="5:5" x14ac:dyDescent="0.3">
      <c r="E792" s="14"/>
    </row>
    <row r="793" spans="5:5" x14ac:dyDescent="0.3">
      <c r="E793" s="14"/>
    </row>
    <row r="794" spans="5:5" x14ac:dyDescent="0.3">
      <c r="E794" s="14"/>
    </row>
    <row r="795" spans="5:5" x14ac:dyDescent="0.3">
      <c r="E795" s="14"/>
    </row>
    <row r="796" spans="5:5" x14ac:dyDescent="0.3">
      <c r="E796" s="14"/>
    </row>
    <row r="797" spans="5:5" x14ac:dyDescent="0.3">
      <c r="E797" s="14"/>
    </row>
    <row r="798" spans="5:5" x14ac:dyDescent="0.3">
      <c r="E798" s="14"/>
    </row>
    <row r="799" spans="5:5" x14ac:dyDescent="0.3">
      <c r="E799" s="14"/>
    </row>
    <row r="800" spans="5:5" x14ac:dyDescent="0.3">
      <c r="E800" s="14"/>
    </row>
    <row r="801" spans="5:5" x14ac:dyDescent="0.3">
      <c r="E801" s="14"/>
    </row>
    <row r="802" spans="5:5" x14ac:dyDescent="0.3">
      <c r="E802" s="14"/>
    </row>
    <row r="803" spans="5:5" x14ac:dyDescent="0.3">
      <c r="E803" s="14"/>
    </row>
    <row r="804" spans="5:5" x14ac:dyDescent="0.3">
      <c r="E804" s="14"/>
    </row>
    <row r="805" spans="5:5" x14ac:dyDescent="0.3">
      <c r="E805" s="14"/>
    </row>
    <row r="806" spans="5:5" x14ac:dyDescent="0.3">
      <c r="E806" s="14"/>
    </row>
    <row r="807" spans="5:5" x14ac:dyDescent="0.3">
      <c r="E807" s="14"/>
    </row>
    <row r="808" spans="5:5" x14ac:dyDescent="0.3">
      <c r="E808" s="14"/>
    </row>
    <row r="809" spans="5:5" x14ac:dyDescent="0.3">
      <c r="E809" s="14"/>
    </row>
    <row r="810" spans="5:5" x14ac:dyDescent="0.3">
      <c r="E810" s="14"/>
    </row>
    <row r="811" spans="5:5" x14ac:dyDescent="0.3">
      <c r="E811" s="14"/>
    </row>
    <row r="812" spans="5:5" x14ac:dyDescent="0.3">
      <c r="E812" s="14"/>
    </row>
    <row r="813" spans="5:5" x14ac:dyDescent="0.3">
      <c r="E813" s="14"/>
    </row>
    <row r="814" spans="5:5" x14ac:dyDescent="0.3">
      <c r="E814" s="14"/>
    </row>
    <row r="815" spans="5:5" x14ac:dyDescent="0.3">
      <c r="E815" s="14"/>
    </row>
    <row r="816" spans="5:5" x14ac:dyDescent="0.3">
      <c r="E816" s="14"/>
    </row>
    <row r="817" spans="5:5" x14ac:dyDescent="0.3">
      <c r="E817" s="14"/>
    </row>
    <row r="818" spans="5:5" x14ac:dyDescent="0.3">
      <c r="E818" s="14"/>
    </row>
    <row r="819" spans="5:5" x14ac:dyDescent="0.3">
      <c r="E819" s="14"/>
    </row>
    <row r="820" spans="5:5" x14ac:dyDescent="0.3">
      <c r="E820" s="14"/>
    </row>
    <row r="821" spans="5:5" x14ac:dyDescent="0.3">
      <c r="E821" s="14"/>
    </row>
    <row r="822" spans="5:5" x14ac:dyDescent="0.3">
      <c r="E822" s="14"/>
    </row>
    <row r="823" spans="5:5" x14ac:dyDescent="0.3">
      <c r="E823" s="14"/>
    </row>
    <row r="824" spans="5:5" x14ac:dyDescent="0.3">
      <c r="E824" s="14"/>
    </row>
    <row r="825" spans="5:5" x14ac:dyDescent="0.3">
      <c r="E825" s="14"/>
    </row>
    <row r="826" spans="5:5" x14ac:dyDescent="0.3">
      <c r="E826" s="14"/>
    </row>
    <row r="827" spans="5:5" x14ac:dyDescent="0.3">
      <c r="E827" s="14"/>
    </row>
    <row r="828" spans="5:5" x14ac:dyDescent="0.3">
      <c r="E828" s="14"/>
    </row>
    <row r="829" spans="5:5" x14ac:dyDescent="0.3">
      <c r="E829" s="14"/>
    </row>
    <row r="830" spans="5:5" x14ac:dyDescent="0.3">
      <c r="E830" s="14"/>
    </row>
    <row r="831" spans="5:5" x14ac:dyDescent="0.3">
      <c r="E831" s="14"/>
    </row>
    <row r="832" spans="5:5" x14ac:dyDescent="0.3">
      <c r="E832" s="14"/>
    </row>
    <row r="833" spans="5:5" x14ac:dyDescent="0.3">
      <c r="E833" s="14"/>
    </row>
    <row r="834" spans="5:5" x14ac:dyDescent="0.3">
      <c r="E834" s="14"/>
    </row>
    <row r="835" spans="5:5" x14ac:dyDescent="0.3">
      <c r="E835" s="14"/>
    </row>
    <row r="836" spans="5:5" x14ac:dyDescent="0.3">
      <c r="E836" s="14"/>
    </row>
    <row r="837" spans="5:5" x14ac:dyDescent="0.3">
      <c r="E837" s="14"/>
    </row>
    <row r="838" spans="5:5" x14ac:dyDescent="0.3">
      <c r="E838" s="14"/>
    </row>
    <row r="839" spans="5:5" x14ac:dyDescent="0.3">
      <c r="E839" s="14"/>
    </row>
    <row r="840" spans="5:5" x14ac:dyDescent="0.3">
      <c r="E840" s="14"/>
    </row>
    <row r="841" spans="5:5" x14ac:dyDescent="0.3">
      <c r="E841" s="14"/>
    </row>
    <row r="842" spans="5:5" x14ac:dyDescent="0.3">
      <c r="E842" s="14"/>
    </row>
    <row r="843" spans="5:5" x14ac:dyDescent="0.3">
      <c r="E843" s="14"/>
    </row>
    <row r="844" spans="5:5" x14ac:dyDescent="0.3">
      <c r="E844" s="14"/>
    </row>
    <row r="845" spans="5:5" x14ac:dyDescent="0.3">
      <c r="E845" s="14"/>
    </row>
    <row r="846" spans="5:5" x14ac:dyDescent="0.3">
      <c r="E846" s="14"/>
    </row>
    <row r="847" spans="5:5" x14ac:dyDescent="0.3">
      <c r="E847" s="14"/>
    </row>
    <row r="848" spans="5:5" x14ac:dyDescent="0.3">
      <c r="E848" s="14"/>
    </row>
    <row r="849" spans="5:5" x14ac:dyDescent="0.3">
      <c r="E849" s="14"/>
    </row>
    <row r="850" spans="5:5" x14ac:dyDescent="0.3">
      <c r="E850" s="14"/>
    </row>
    <row r="851" spans="5:5" x14ac:dyDescent="0.3">
      <c r="E851" s="14"/>
    </row>
    <row r="852" spans="5:5" x14ac:dyDescent="0.3">
      <c r="E852" s="14"/>
    </row>
    <row r="853" spans="5:5" x14ac:dyDescent="0.3">
      <c r="E853" s="14"/>
    </row>
  </sheetData>
  <sheetProtection algorithmName="SHA-512" hashValue="iAZ+8NUGCov59Nj4MhVWqYbcbI4G2OgYdxqrRFyhjLv96iMSA6LamkijM1sWzSEYdzUKLmeZFkuFsYr6TSiPZg==" saltValue="QT41B+9t08kDUGUJw8+VBg==" spinCount="100000" sheet="1" objects="1" scenarios="1"/>
  <mergeCells count="84">
    <mergeCell ref="A2:K3"/>
    <mergeCell ref="A4:B4"/>
    <mergeCell ref="C4:K4"/>
    <mergeCell ref="A1:K1"/>
    <mergeCell ref="J80:J84"/>
    <mergeCell ref="K80:K84"/>
    <mergeCell ref="A80:A84"/>
    <mergeCell ref="B80:B84"/>
    <mergeCell ref="F80:F84"/>
    <mergeCell ref="J72:J73"/>
    <mergeCell ref="K72:K73"/>
    <mergeCell ref="A72:A73"/>
    <mergeCell ref="B72:B73"/>
    <mergeCell ref="F72:F73"/>
    <mergeCell ref="J75:J78"/>
    <mergeCell ref="K75:K78"/>
    <mergeCell ref="J60:J64"/>
    <mergeCell ref="K60:K64"/>
    <mergeCell ref="A60:A64"/>
    <mergeCell ref="B60:B64"/>
    <mergeCell ref="F60:F64"/>
    <mergeCell ref="J53:J58"/>
    <mergeCell ref="K53:K58"/>
    <mergeCell ref="A53:A58"/>
    <mergeCell ref="B53:B58"/>
    <mergeCell ref="F53:F58"/>
    <mergeCell ref="F75:F78"/>
    <mergeCell ref="J66:J68"/>
    <mergeCell ref="K66:K68"/>
    <mergeCell ref="A66:A68"/>
    <mergeCell ref="B66:B68"/>
    <mergeCell ref="F66:F68"/>
    <mergeCell ref="A75:A78"/>
    <mergeCell ref="B75:B78"/>
    <mergeCell ref="J48:J51"/>
    <mergeCell ref="K48:K51"/>
    <mergeCell ref="A48:A51"/>
    <mergeCell ref="B48:B51"/>
    <mergeCell ref="F43:F46"/>
    <mergeCell ref="F48:F51"/>
    <mergeCell ref="F38:F41"/>
    <mergeCell ref="J43:J46"/>
    <mergeCell ref="K43:K46"/>
    <mergeCell ref="A43:A46"/>
    <mergeCell ref="B43:B46"/>
    <mergeCell ref="J38:J41"/>
    <mergeCell ref="K38:K41"/>
    <mergeCell ref="A38:A41"/>
    <mergeCell ref="B38:B41"/>
    <mergeCell ref="K30:K32"/>
    <mergeCell ref="J34:J36"/>
    <mergeCell ref="K34:K36"/>
    <mergeCell ref="F26:F28"/>
    <mergeCell ref="K26:K28"/>
    <mergeCell ref="J26:J28"/>
    <mergeCell ref="J30:J32"/>
    <mergeCell ref="B34:B36"/>
    <mergeCell ref="A30:A32"/>
    <mergeCell ref="B30:B32"/>
    <mergeCell ref="F30:F32"/>
    <mergeCell ref="F34:F36"/>
    <mergeCell ref="A34:A36"/>
    <mergeCell ref="A26:A28"/>
    <mergeCell ref="B26:B28"/>
    <mergeCell ref="J6:J8"/>
    <mergeCell ref="K6:K8"/>
    <mergeCell ref="A10:A12"/>
    <mergeCell ref="B10:B12"/>
    <mergeCell ref="A6:A8"/>
    <mergeCell ref="B6:B8"/>
    <mergeCell ref="J10:J12"/>
    <mergeCell ref="K10:K12"/>
    <mergeCell ref="F6:F8"/>
    <mergeCell ref="F10:F12"/>
    <mergeCell ref="K14:K19"/>
    <mergeCell ref="K21:K24"/>
    <mergeCell ref="A21:A24"/>
    <mergeCell ref="B21:B24"/>
    <mergeCell ref="F21:F24"/>
    <mergeCell ref="J14:J19"/>
    <mergeCell ref="A14:A19"/>
    <mergeCell ref="B14:B19"/>
    <mergeCell ref="J21:J24"/>
    <mergeCell ref="F14:F19"/>
  </mergeCells>
  <conditionalFormatting sqref="C87">
    <cfRule type="colorScale" priority="199">
      <colorScale>
        <cfvo type="num" val="51"/>
        <cfvo type="num" val="60"/>
        <cfvo type="num" val="85"/>
        <color rgb="FFF8696B"/>
        <color theme="9" tint="0.79998168889431442"/>
        <color rgb="FF63BE7B"/>
      </colorScale>
    </cfRule>
  </conditionalFormatting>
  <conditionalFormatting sqref="C94">
    <cfRule type="colorScale" priority="198">
      <colorScale>
        <cfvo type="num" val="54"/>
        <cfvo type="num" val="65"/>
        <cfvo type="num" val="100"/>
        <color rgb="FFF8696B"/>
        <color theme="9" tint="0.79998168889431442"/>
        <color rgb="FF63BE7B"/>
      </colorScale>
    </cfRule>
  </conditionalFormatting>
  <conditionalFormatting sqref="E6:E8 E10:E12 E14:E19 E21:E24 E26:E28 E30:E32 E34:E36 E38:E41 E43:E46 E48:E51 E53:E58 E60:E64 E66:E68 E70 E72:E73 E75:E78 E80:E84">
    <cfRule type="cellIs" dxfId="8" priority="360" operator="equal">
      <formula>5</formula>
    </cfRule>
    <cfRule type="cellIs" dxfId="7" priority="362" operator="equal">
      <formula>5</formula>
    </cfRule>
    <cfRule type="cellIs" dxfId="6" priority="363" operator="equal">
      <formula>4</formula>
    </cfRule>
    <cfRule type="cellIs" dxfId="5" priority="364" operator="equal">
      <formula>1</formula>
    </cfRule>
    <cfRule type="cellIs" dxfId="4" priority="365" operator="equal">
      <formula>2</formula>
    </cfRule>
    <cfRule type="cellIs" dxfId="3" priority="366" operator="equal">
      <formula>1</formula>
    </cfRule>
    <cfRule type="cellIs" dxfId="2" priority="367" operator="equal">
      <formula>2</formula>
    </cfRule>
    <cfRule type="cellIs" dxfId="1" priority="368" operator="equal">
      <formula>1</formula>
    </cfRule>
    <cfRule type="cellIs" dxfId="0" priority="369" operator="equal">
      <formula>3</formula>
    </cfRule>
  </conditionalFormatting>
  <conditionalFormatting sqref="E6:E8 E10:E12 E80:E84 E72:E73 E70 E66:E68 E60:E64 E48:E51 E43:E46 E38:E41 E34:E36 E30:E32 E26:E28 E21:E24 E14:E19 E75:E78 E53:E58">
    <cfRule type="colorScale" priority="196">
      <colorScale>
        <cfvo type="num" val="1"/>
        <cfvo type="num" val="3"/>
        <cfvo type="num" val="5"/>
        <color rgb="FFF8696B"/>
        <color theme="2"/>
        <color rgb="FF63BE7B"/>
      </colorScale>
    </cfRule>
  </conditionalFormatting>
  <conditionalFormatting sqref="F6:F8">
    <cfRule type="colorScale" priority="19">
      <colorScale>
        <cfvo type="num" val="1"/>
        <cfvo type="num" val="3"/>
        <cfvo type="num" val="5"/>
        <color rgb="FFF8696B"/>
        <color theme="2"/>
        <color rgb="FF63BE7B"/>
      </colorScale>
    </cfRule>
  </conditionalFormatting>
  <conditionalFormatting sqref="F10:F12">
    <cfRule type="colorScale" priority="18">
      <colorScale>
        <cfvo type="num" val="1"/>
        <cfvo type="num" val="3"/>
        <cfvo type="num" val="5"/>
        <color rgb="FFF8696B"/>
        <color theme="2"/>
        <color rgb="FF63BE7B"/>
      </colorScale>
    </cfRule>
  </conditionalFormatting>
  <conditionalFormatting sqref="F14:F19">
    <cfRule type="colorScale" priority="16">
      <colorScale>
        <cfvo type="num" val="1"/>
        <cfvo type="num" val="3"/>
        <cfvo type="num" val="5"/>
        <color rgb="FFF8696B"/>
        <color theme="2"/>
        <color rgb="FF63BE7B"/>
      </colorScale>
    </cfRule>
  </conditionalFormatting>
  <conditionalFormatting sqref="F21:F24">
    <cfRule type="colorScale" priority="15">
      <colorScale>
        <cfvo type="num" val="1"/>
        <cfvo type="num" val="3"/>
        <cfvo type="num" val="5"/>
        <color rgb="FFF8696B"/>
        <color theme="2"/>
        <color rgb="FF63BE7B"/>
      </colorScale>
    </cfRule>
  </conditionalFormatting>
  <conditionalFormatting sqref="F26:F28">
    <cfRule type="colorScale" priority="14">
      <colorScale>
        <cfvo type="num" val="1"/>
        <cfvo type="num" val="3"/>
        <cfvo type="num" val="5"/>
        <color rgb="FFF8696B"/>
        <color theme="2"/>
        <color rgb="FF63BE7B"/>
      </colorScale>
    </cfRule>
  </conditionalFormatting>
  <conditionalFormatting sqref="F30:F32">
    <cfRule type="colorScale" priority="13">
      <colorScale>
        <cfvo type="num" val="1"/>
        <cfvo type="num" val="3"/>
        <cfvo type="num" val="5"/>
        <color rgb="FFF8696B"/>
        <color theme="2"/>
        <color rgb="FF63BE7B"/>
      </colorScale>
    </cfRule>
  </conditionalFormatting>
  <conditionalFormatting sqref="F34:F36">
    <cfRule type="colorScale" priority="12">
      <colorScale>
        <cfvo type="num" val="1"/>
        <cfvo type="num" val="3"/>
        <cfvo type="num" val="5"/>
        <color rgb="FFF8696B"/>
        <color theme="2"/>
        <color rgb="FF63BE7B"/>
      </colorScale>
    </cfRule>
  </conditionalFormatting>
  <conditionalFormatting sqref="F38:F40">
    <cfRule type="colorScale" priority="11">
      <colorScale>
        <cfvo type="num" val="1"/>
        <cfvo type="num" val="3"/>
        <cfvo type="num" val="5"/>
        <color rgb="FFF8696B"/>
        <color theme="2"/>
        <color rgb="FF63BE7B"/>
      </colorScale>
    </cfRule>
  </conditionalFormatting>
  <conditionalFormatting sqref="F43:F45">
    <cfRule type="colorScale" priority="10">
      <colorScale>
        <cfvo type="num" val="1"/>
        <cfvo type="num" val="3"/>
        <cfvo type="num" val="5"/>
        <color rgb="FFF8696B"/>
        <color theme="2"/>
        <color rgb="FF63BE7B"/>
      </colorScale>
    </cfRule>
  </conditionalFormatting>
  <conditionalFormatting sqref="F48:F50">
    <cfRule type="colorScale" priority="9">
      <colorScale>
        <cfvo type="num" val="1"/>
        <cfvo type="num" val="3"/>
        <cfvo type="num" val="5"/>
        <color rgb="FFF8696B"/>
        <color theme="2"/>
        <color rgb="FF63BE7B"/>
      </colorScale>
    </cfRule>
  </conditionalFormatting>
  <conditionalFormatting sqref="F53:F56">
    <cfRule type="colorScale" priority="8">
      <colorScale>
        <cfvo type="num" val="1"/>
        <cfvo type="num" val="3"/>
        <cfvo type="num" val="5"/>
        <color rgb="FFF8696B"/>
        <color theme="2"/>
        <color rgb="FF63BE7B"/>
      </colorScale>
    </cfRule>
  </conditionalFormatting>
  <conditionalFormatting sqref="F60:F62">
    <cfRule type="colorScale" priority="7">
      <colorScale>
        <cfvo type="num" val="1"/>
        <cfvo type="num" val="3"/>
        <cfvo type="num" val="5"/>
        <color rgb="FFF8696B"/>
        <color theme="2"/>
        <color rgb="FF63BE7B"/>
      </colorScale>
    </cfRule>
  </conditionalFormatting>
  <conditionalFormatting sqref="F66:F68">
    <cfRule type="colorScale" priority="6">
      <colorScale>
        <cfvo type="num" val="1"/>
        <cfvo type="num" val="3"/>
        <cfvo type="num" val="5"/>
        <color rgb="FFF8696B"/>
        <color theme="2"/>
        <color rgb="FF63BE7B"/>
      </colorScale>
    </cfRule>
  </conditionalFormatting>
  <conditionalFormatting sqref="F70">
    <cfRule type="colorScale" priority="4">
      <colorScale>
        <cfvo type="num" val="1"/>
        <cfvo type="num" val="3"/>
        <cfvo type="num" val="5"/>
        <color rgb="FFF8696B"/>
        <color theme="2"/>
        <color rgb="FF63BE7B"/>
      </colorScale>
    </cfRule>
  </conditionalFormatting>
  <conditionalFormatting sqref="F72">
    <cfRule type="colorScale" priority="3">
      <colorScale>
        <cfvo type="num" val="1"/>
        <cfvo type="num" val="3"/>
        <cfvo type="num" val="5"/>
        <color rgb="FFF8696B"/>
        <color theme="2"/>
        <color rgb="FF63BE7B"/>
      </colorScale>
    </cfRule>
  </conditionalFormatting>
  <conditionalFormatting sqref="F75">
    <cfRule type="colorScale" priority="2">
      <colorScale>
        <cfvo type="num" val="1"/>
        <cfvo type="num" val="3"/>
        <cfvo type="num" val="5"/>
        <color rgb="FFF8696B"/>
        <color theme="2"/>
        <color rgb="FF63BE7B"/>
      </colorScale>
    </cfRule>
  </conditionalFormatting>
  <conditionalFormatting sqref="F80">
    <cfRule type="colorScale" priority="1">
      <colorScale>
        <cfvo type="num" val="1"/>
        <cfvo type="num" val="3"/>
        <cfvo type="num" val="5"/>
        <color rgb="FFF8696B"/>
        <color theme="2"/>
        <color rgb="FF63BE7B"/>
      </colorScale>
    </cfRule>
  </conditionalFormatting>
  <hyperlinks>
    <hyperlink ref="C81" location="Lexique!C11" display="Le projet libère des moyens supplémentaires pour la solidarité internationale. " xr:uid="{DBAFF95A-195C-4BCE-8735-3B3D040EA5B6}"/>
    <hyperlink ref="C48" location="Lexique!C8" tooltip="Seuil de pauvreté national en 2017 : 1 187 € nets par mois pour un isolé ou 2 493 € pour un ménage composé de 2 adultes et 2 enfants de moins de 14 ans" display="Le projet contribue à offrir un revenu plus élevé aux personnes dans la pauvreté. " xr:uid="{3467551B-B093-412F-88CF-FFEE86F8C004}"/>
    <hyperlink ref="C24" location="Lexique!C10" tooltip="La citoyenneté mondiale est un terme général pour désigner à une échelle mondiale les actions sociales, politiques, environnementales et économiques des communautés et des individus orientés vers le monde. Ce terme peut faire référence à l’idée que les in" display="Le projet élargit les connaissances en matière de développement durable ou contribue à la citoyenneté mondiale, notamment auprès des élèves, des organisations, des habitants et des employés communaux. " xr:uid="{3D98631D-145C-428A-8F95-0074365B0FB3}"/>
    <hyperlink ref="C6" location="Lexique!C7" tooltip="Seuil de pauvreté national en 2017 : 1 187 € nets par mois pour un isolé ou 2 493 € pour un ménage composé de 2 adultes et 2 enfants de moins de 14 ans" display="Le projet augmente la capacité de résilience des personnes qui vivent dans la pauvreté ou qui risquent de tomber dans la pauvreté. " xr:uid="{5C4C8153-FAE8-4520-8455-0E254BECB02D}"/>
    <hyperlink ref="C43" location="Lexique!C12" tooltip="Issue des sciences physiques et psychologiques, la notion de « résilience » désigne initialement la propriété d’un matériau ou d’un individu à « rebondir » (resilio) après un choc ou une mise à l’épreuve. Est donc résiliente la chose ou la personne qui « " display="Le projet mise sur la qualité et la résilience des infrastructures. " xr:uid="{B3697D3D-379C-4B8C-AA9D-2689340520AC}"/>
    <hyperlink ref="C66" location="Lexique!C12" tooltip="Issue des sciences physiques et psychologiques, la notion de « résilience » désigne initialement la propriété d’un matériau ou d’un individu à « rebondir » (resilio) après un choc ou une mise à l’épreuve. Est donc résiliente la chose ou la personne qui" display="Des mesures sont prises pour rendre la commune plus résiliente contre les dangers relatifs au climat et les catastrophes naturelles. " xr:uid="{B4417804-EA1C-410B-B753-52860B56F06E}"/>
    <hyperlink ref="C38" location="Lexique!C9" tooltip="Le travail décent résume les aspirations des êtres humains au travail. Il regroupe l’accès à un travail productif et convenablement rémunéré, la sécurité sur le lieu de travail et la protection sociale pour tous, de meilleures perspectives de développemen" display="Le projet favorise l'accès à un travail décent, par exemple pour les femmes, les jeunes, les personnes souffrant d’un handicap ou qui ont des difficultés d’accéder au marché de l’emploi régulier. " xr:uid="{F00ACB66-65B7-4F48-9875-49DB51F67A3A}"/>
    <hyperlink ref="C55" location="Lexique!C14" tooltip="L’urbanisme peut être considéré comme durable quand l’aménagement est pensé à long terme. Il prend alors en compte les limites planétaires (une utilisation des matières premières et une gestion de l’eau raisonnées) et propose des solutions pour adapter le" display="Le projet favorise l'urbanisation durable sur le territoire." xr:uid="{9C5F163C-108D-4585-9A22-B67F7D3D57F3}"/>
  </hyperlink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F6B788F-C506-4C5D-8C95-4A4282B2E6CF}">
          <x14:formula1>
            <xm:f>Listes!$A$2:$A$5</xm:f>
          </x14:formula1>
          <xm:sqref>D9 D13 D20 D25 D29 D33 D37 D42 D47 D52 D59 D65 D69 D71 D74 D79 D85:D1048576</xm:sqref>
        </x14:dataValidation>
        <x14:dataValidation type="list" allowBlank="1" showInputMessage="1" showErrorMessage="1" xr:uid="{2CE9A52C-A9E9-4988-B04E-B6228C5190B8}">
          <x14:formula1>
            <xm:f>Listes!$A$2:$A$7</xm:f>
          </x14:formula1>
          <xm:sqref>D6:D8 D10:D12 D14:D19 D21:D24 D26:D28 D30:D32 D34:D36 D38:D41 D43:D46 D48:D51 D80:D84 D60:D64 D66:D68 D70 D72:D73 D75:D78 D53:D58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73EE2-7796-4DAB-B784-2C408D09FCC7}">
  <dimension ref="A1:L14"/>
  <sheetViews>
    <sheetView zoomScale="90" zoomScaleNormal="90" workbookViewId="0">
      <selection activeCell="E18" sqref="E18"/>
    </sheetView>
  </sheetViews>
  <sheetFormatPr baseColWidth="10" defaultRowHeight="14.4" x14ac:dyDescent="0.3"/>
  <cols>
    <col min="1" max="1" width="20.5546875" bestFit="1" customWidth="1"/>
    <col min="2" max="2" width="23.44140625" bestFit="1" customWidth="1"/>
    <col min="3" max="3" width="58.44140625" customWidth="1"/>
    <col min="4" max="4" width="64.6640625" customWidth="1"/>
  </cols>
  <sheetData>
    <row r="1" spans="1:12" ht="20.399999999999999" thickBot="1" x14ac:dyDescent="0.35">
      <c r="A1" s="107" t="s">
        <v>152</v>
      </c>
      <c r="B1" s="107"/>
      <c r="C1" s="107"/>
      <c r="D1" s="107"/>
      <c r="E1" s="70"/>
      <c r="F1" s="70"/>
      <c r="G1" s="70"/>
      <c r="H1" s="70"/>
      <c r="I1" s="70"/>
      <c r="J1" s="70"/>
      <c r="K1" s="70"/>
      <c r="L1" s="70"/>
    </row>
    <row r="2" spans="1:12" ht="15" customHeight="1" thickTop="1" x14ac:dyDescent="0.3">
      <c r="A2" s="116" t="s">
        <v>181</v>
      </c>
      <c r="B2" s="116"/>
      <c r="C2" s="116"/>
      <c r="D2" s="116"/>
      <c r="E2" s="71"/>
      <c r="F2" s="71"/>
      <c r="G2" s="71"/>
      <c r="H2" s="71"/>
      <c r="I2" s="71"/>
      <c r="J2" s="71"/>
      <c r="K2" s="71"/>
    </row>
    <row r="3" spans="1:12" x14ac:dyDescent="0.3">
      <c r="A3" s="117"/>
      <c r="B3" s="117"/>
      <c r="C3" s="117"/>
      <c r="D3" s="117"/>
    </row>
    <row r="4" spans="1:12" ht="15" thickBot="1" x14ac:dyDescent="0.35"/>
    <row r="5" spans="1:12" ht="15" thickBot="1" x14ac:dyDescent="0.35">
      <c r="A5" s="77" t="s">
        <v>153</v>
      </c>
      <c r="B5" s="76" t="s">
        <v>158</v>
      </c>
      <c r="C5" s="76" t="s">
        <v>154</v>
      </c>
      <c r="D5" s="78" t="s">
        <v>155</v>
      </c>
    </row>
    <row r="6" spans="1:12" ht="57.6" x14ac:dyDescent="0.3">
      <c r="A6" s="75" t="s">
        <v>165</v>
      </c>
      <c r="B6" s="80"/>
      <c r="C6" s="81" t="s">
        <v>166</v>
      </c>
      <c r="D6" s="74" t="s">
        <v>167</v>
      </c>
    </row>
    <row r="7" spans="1:12" ht="58.2" customHeight="1" x14ac:dyDescent="0.3">
      <c r="A7" s="118" t="s">
        <v>168</v>
      </c>
      <c r="B7" s="73" t="s">
        <v>170</v>
      </c>
      <c r="C7" s="120" t="s">
        <v>171</v>
      </c>
      <c r="D7" s="122" t="s">
        <v>169</v>
      </c>
    </row>
    <row r="8" spans="1:12" ht="58.2" customHeight="1" x14ac:dyDescent="0.3">
      <c r="A8" s="119"/>
      <c r="B8" s="73" t="s">
        <v>172</v>
      </c>
      <c r="C8" s="121"/>
      <c r="D8" s="123"/>
    </row>
    <row r="9" spans="1:12" ht="129.6" x14ac:dyDescent="0.3">
      <c r="A9" s="79" t="s">
        <v>156</v>
      </c>
      <c r="B9" s="73" t="s">
        <v>159</v>
      </c>
      <c r="C9" s="60" t="s">
        <v>161</v>
      </c>
      <c r="D9" s="72" t="s">
        <v>162</v>
      </c>
      <c r="G9" s="14"/>
    </row>
    <row r="10" spans="1:12" ht="144" x14ac:dyDescent="0.3">
      <c r="A10" s="79" t="s">
        <v>157</v>
      </c>
      <c r="B10" s="73" t="s">
        <v>160</v>
      </c>
      <c r="C10" s="60" t="s">
        <v>163</v>
      </c>
      <c r="D10" s="72" t="s">
        <v>164</v>
      </c>
    </row>
    <row r="11" spans="1:12" ht="164.4" customHeight="1" x14ac:dyDescent="0.3">
      <c r="A11" s="79" t="s">
        <v>173</v>
      </c>
      <c r="B11" s="73" t="s">
        <v>174</v>
      </c>
      <c r="C11" s="64" t="s">
        <v>175</v>
      </c>
      <c r="D11" s="83" t="s">
        <v>176</v>
      </c>
    </row>
    <row r="12" spans="1:12" ht="99" customHeight="1" x14ac:dyDescent="0.3">
      <c r="A12" s="112" t="s">
        <v>210</v>
      </c>
      <c r="B12" s="73" t="s">
        <v>187</v>
      </c>
      <c r="C12" s="110" t="s">
        <v>219</v>
      </c>
      <c r="D12" s="114" t="s">
        <v>211</v>
      </c>
    </row>
    <row r="13" spans="1:12" ht="99" customHeight="1" x14ac:dyDescent="0.3">
      <c r="A13" s="113"/>
      <c r="B13" s="73" t="s">
        <v>190</v>
      </c>
      <c r="C13" s="111"/>
      <c r="D13" s="115"/>
    </row>
    <row r="14" spans="1:12" ht="303" customHeight="1" thickBot="1" x14ac:dyDescent="0.35">
      <c r="A14" s="136" t="s">
        <v>215</v>
      </c>
      <c r="B14" s="137" t="s">
        <v>188</v>
      </c>
      <c r="C14" s="82" t="s">
        <v>216</v>
      </c>
      <c r="D14" s="138" t="s">
        <v>217</v>
      </c>
    </row>
  </sheetData>
  <sheetProtection algorithmName="SHA-512" hashValue="zXunvEhSDbwHl2KOrEntrNeeFVhyHwtBF5Y/W1NOF09Xy4C/9g3hkPYGBusWtZ32r1oMD0WaA9X4nXEMsuPwbA==" saltValue="QDFfjyw3/O+sEB2V7Aloyw==" spinCount="100000" sheet="1" objects="1" scenarios="1"/>
  <mergeCells count="8">
    <mergeCell ref="C12:C13"/>
    <mergeCell ref="A12:A13"/>
    <mergeCell ref="D12:D13"/>
    <mergeCell ref="A1:D1"/>
    <mergeCell ref="A2:D3"/>
    <mergeCell ref="A7:A8"/>
    <mergeCell ref="C7:C8"/>
    <mergeCell ref="D7:D8"/>
  </mergeCells>
  <hyperlinks>
    <hyperlink ref="B9" location="'Test ODD'!C38" tooltip="Le projet favorise l'accès à un travail décent, par exemple pour les femmes, les jeunes, les personnes souffrant d’un handicap ou qui ont des difficultés d’accéder au marché de l’emploi régulier. " display="ODD 8" xr:uid="{A010C6F4-6B55-452C-810A-EAF249984951}"/>
    <hyperlink ref="B10" location="'Test ODD'!C24" tooltip="Le projet élargit les connaissances en matière de développement durable ou contribue à la citoyenneté mondiale, notamment auprès des élèves, des organisations, des habitants et des employés communaux. " display="ODD 4" xr:uid="{A7121A20-8903-421F-BBED-32D1DC10515E}"/>
    <hyperlink ref="D9" r:id="rId1" xr:uid="{EDA90DC1-2994-4868-AF58-397E3916B47F}"/>
    <hyperlink ref="D10" r:id="rId2" xr:uid="{B3613CA6-B472-454C-BF21-2D4BEA740DB6}"/>
    <hyperlink ref="D6" r:id="rId3" display="https://developpementdurable.wallonie.be/17odd" xr:uid="{A2B5CA7B-DFBC-4E7E-BD75-2C79309AB92E}"/>
    <hyperlink ref="D7" r:id="rId4" xr:uid="{9651444E-7394-4677-BB59-B819FC9BE795}"/>
    <hyperlink ref="B7" location="'Test ODD'!C6" tooltip="Le projet augmente la capacité de résilience des personnes qui vivent dans la pauvreté ou qui risquent de tomber dans la pauvreté. " display="ODD 1" xr:uid="{BFF5B866-CD5A-42EC-80CB-8D51BB3DE651}"/>
    <hyperlink ref="B8" location="'Test ODD'!C48" tooltip="Le projet contribue à offrir un revenu plus élevé aux personnes dans la pauvreté. " display="ODD 10" xr:uid="{DE33A5E7-1118-4453-BCE1-BCE805827B58}"/>
    <hyperlink ref="D11" r:id="rId5" xr:uid="{F6DBBFA5-514A-49A2-A850-EEEC3A85ED99}"/>
    <hyperlink ref="B11" location="'Test ODD'!C81" tooltip="Le projet libère des moyens supplémentaires pour la solidarité internationale. " display="ODD 17" xr:uid="{11101DAC-8FCF-48E0-8FAF-6F112719A17F}"/>
    <hyperlink ref="D12" r:id="rId6" xr:uid="{BBADC4FE-1288-4AC8-AA96-F27CF0D14DA7}"/>
    <hyperlink ref="B12" location="'Test ODD'!C43" tooltip="Le projet mise sur la qualité et la résilience des infrastructures. " display="ODD 9" xr:uid="{96C08984-D9AB-4C07-AC55-09432B934383}"/>
    <hyperlink ref="B13" location="'Test ODD'!C66" tooltip="Des mesures sont prises pour rendre la commune plus résiliente contre les dangers relatifs au climat et les catastrophes naturelles. " display="ODD 13" xr:uid="{F7E378C9-579C-4D53-9AB8-C2398EDBE81A}"/>
    <hyperlink ref="D14" r:id="rId7" xr:uid="{702029AC-47B9-4B32-BAC3-72D9E4F43DF0}"/>
    <hyperlink ref="B14" location="'Test ODD'!C55" tooltip="Le projet favorise l'urbanisation durable sur le territoire." display="ODD 11" xr:uid="{38519863-900E-462B-86B9-A7BE6C769BA9}"/>
  </hyperlinks>
  <pageMargins left="0.7" right="0.7" top="0.75" bottom="0.75" header="0.3" footer="0.3"/>
  <pageSetup paperSize="9" orientation="portrait" verticalDpi="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A75E-16B6-4588-80BE-2A313FE061AB}">
  <sheetPr codeName="Feuil3"/>
  <dimension ref="B1:R11"/>
  <sheetViews>
    <sheetView zoomScale="70" zoomScaleNormal="70" workbookViewId="0">
      <selection activeCell="D3" sqref="D3:R4"/>
    </sheetView>
  </sheetViews>
  <sheetFormatPr baseColWidth="10" defaultColWidth="9.109375" defaultRowHeight="14.4" x14ac:dyDescent="0.3"/>
  <cols>
    <col min="1" max="1" width="3.88671875" style="26" customWidth="1"/>
    <col min="2" max="2" width="28.77734375" style="26" bestFit="1" customWidth="1"/>
    <col min="3" max="3" width="9.5546875" style="26" customWidth="1"/>
    <col min="4" max="4" width="21.88671875" style="26" customWidth="1"/>
    <col min="5" max="5" width="16.6640625" style="26" customWidth="1"/>
    <col min="6" max="16384" width="9.109375" style="26"/>
  </cols>
  <sheetData>
    <row r="1" spans="2:18" ht="20.399999999999999" thickBot="1" x14ac:dyDescent="0.35">
      <c r="B1" s="124" t="s">
        <v>7</v>
      </c>
      <c r="C1" s="124"/>
      <c r="D1" s="124"/>
      <c r="E1" s="124"/>
      <c r="F1" s="124"/>
      <c r="G1" s="124"/>
      <c r="H1" s="124"/>
      <c r="I1" s="124"/>
      <c r="J1" s="124"/>
      <c r="K1" s="124"/>
      <c r="L1" s="124"/>
      <c r="M1" s="124"/>
      <c r="N1" s="124"/>
      <c r="O1" s="124"/>
      <c r="P1" s="124"/>
      <c r="Q1" s="124"/>
      <c r="R1" s="124"/>
    </row>
    <row r="2" spans="2:18" ht="15.6" thickTop="1" thickBot="1" x14ac:dyDescent="0.35"/>
    <row r="3" spans="2:18" x14ac:dyDescent="0.3">
      <c r="B3" s="126" t="s">
        <v>142</v>
      </c>
      <c r="C3" s="127"/>
      <c r="D3" s="130">
        <f>'Test ODD'!C4</f>
        <v>0</v>
      </c>
      <c r="E3" s="131"/>
      <c r="F3" s="131"/>
      <c r="G3" s="131"/>
      <c r="H3" s="131"/>
      <c r="I3" s="131"/>
      <c r="J3" s="131"/>
      <c r="K3" s="131"/>
      <c r="L3" s="131"/>
      <c r="M3" s="131"/>
      <c r="N3" s="131"/>
      <c r="O3" s="131"/>
      <c r="P3" s="131"/>
      <c r="Q3" s="131"/>
      <c r="R3" s="132"/>
    </row>
    <row r="4" spans="2:18" ht="15" thickBot="1" x14ac:dyDescent="0.35">
      <c r="B4" s="128"/>
      <c r="C4" s="129"/>
      <c r="D4" s="133"/>
      <c r="E4" s="134"/>
      <c r="F4" s="134"/>
      <c r="G4" s="134"/>
      <c r="H4" s="134"/>
      <c r="I4" s="134"/>
      <c r="J4" s="134"/>
      <c r="K4" s="134"/>
      <c r="L4" s="134"/>
      <c r="M4" s="134"/>
      <c r="N4" s="134"/>
      <c r="O4" s="134"/>
      <c r="P4" s="134"/>
      <c r="Q4" s="134"/>
      <c r="R4" s="135"/>
    </row>
    <row r="5" spans="2:18" x14ac:dyDescent="0.3">
      <c r="B5" s="56"/>
      <c r="C5" s="56"/>
      <c r="D5" s="56"/>
      <c r="E5" s="56"/>
      <c r="F5" s="56"/>
      <c r="G5" s="56"/>
      <c r="H5" s="56"/>
      <c r="I5" s="56"/>
      <c r="J5" s="56"/>
      <c r="K5" s="56"/>
      <c r="L5" s="56"/>
      <c r="M5" s="56"/>
      <c r="N5" s="56"/>
      <c r="O5" s="56"/>
      <c r="P5" s="56"/>
      <c r="Q5" s="56"/>
      <c r="R5" s="56"/>
    </row>
    <row r="6" spans="2:18" ht="66" customHeight="1" x14ac:dyDescent="0.3">
      <c r="B6" s="125" t="s">
        <v>199</v>
      </c>
      <c r="C6" s="125"/>
      <c r="D6" s="125"/>
      <c r="E6" s="125"/>
      <c r="F6" s="125"/>
      <c r="G6" s="125"/>
      <c r="H6" s="125"/>
      <c r="I6" s="125"/>
      <c r="J6" s="125"/>
      <c r="K6" s="125"/>
      <c r="L6" s="125"/>
      <c r="M6" s="125"/>
      <c r="N6" s="125"/>
      <c r="O6" s="125"/>
      <c r="P6" s="125"/>
      <c r="Q6" s="125"/>
      <c r="R6" s="125"/>
    </row>
    <row r="8" spans="2:18" ht="43.2" x14ac:dyDescent="0.3">
      <c r="B8" s="32" t="s">
        <v>0</v>
      </c>
      <c r="C8" s="34" t="s">
        <v>140</v>
      </c>
      <c r="D8" s="34" t="s">
        <v>139</v>
      </c>
      <c r="E8" s="33" t="s">
        <v>138</v>
      </c>
    </row>
    <row r="9" spans="2:18" x14ac:dyDescent="0.3">
      <c r="B9" s="26" t="s">
        <v>129</v>
      </c>
      <c r="C9" s="27">
        <f>'Test ODD'!C87</f>
        <v>51</v>
      </c>
      <c r="D9" s="28">
        <f t="shared" ref="D9" si="0">17*3</f>
        <v>51</v>
      </c>
      <c r="E9" s="28">
        <v>85</v>
      </c>
    </row>
    <row r="10" spans="2:18" x14ac:dyDescent="0.3">
      <c r="B10" s="26" t="s">
        <v>130</v>
      </c>
      <c r="C10" s="27">
        <f>SUM('Test ODD'!E89:E91)</f>
        <v>3</v>
      </c>
      <c r="D10" s="28">
        <v>3</v>
      </c>
      <c r="E10" s="28">
        <v>15</v>
      </c>
    </row>
    <row r="11" spans="2:18" x14ac:dyDescent="0.3">
      <c r="B11" s="29" t="s">
        <v>137</v>
      </c>
      <c r="C11" s="27">
        <f>'Test ODD'!C94</f>
        <v>54</v>
      </c>
      <c r="D11" s="28">
        <f>D9+D10</f>
        <v>54</v>
      </c>
      <c r="E11" s="28">
        <v>100</v>
      </c>
    </row>
  </sheetData>
  <sheetProtection algorithmName="SHA-512" hashValue="EFoI3eMPtjHMYDAscKibHuVEAYLai9he8jXo2kG2y6HLjhyz+bfYpNMXAgD8WWTn4Kil04tw3o+IJhm6UcDp/g==" saltValue="qQ82RDzTXeaA/TPlDfAWFg==" spinCount="100000" sheet="1" objects="1" scenarios="1"/>
  <mergeCells count="4">
    <mergeCell ref="B1:R1"/>
    <mergeCell ref="B6:R6"/>
    <mergeCell ref="B3:C4"/>
    <mergeCell ref="D3:R4"/>
  </mergeCells>
  <conditionalFormatting sqref="C9">
    <cfRule type="colorScale" priority="1">
      <colorScale>
        <cfvo type="num" val="51"/>
        <cfvo type="num" val="60"/>
        <cfvo type="num" val="85"/>
        <color rgb="FFF8696B"/>
        <color theme="9" tint="0.79998168889431442"/>
        <color rgb="FF63BE7B"/>
      </colorScale>
    </cfRule>
  </conditionalFormatting>
  <conditionalFormatting sqref="C10">
    <cfRule type="colorScale" priority="2">
      <colorScale>
        <cfvo type="num" val="3"/>
        <cfvo type="num" val="6"/>
        <cfvo type="num" val="15"/>
        <color rgb="FFF8696B"/>
        <color theme="9" tint="0.79998168889431442"/>
        <color rgb="FF63BE7B"/>
      </colorScale>
    </cfRule>
  </conditionalFormatting>
  <conditionalFormatting sqref="C11">
    <cfRule type="colorScale" priority="3">
      <colorScale>
        <cfvo type="num" val="54"/>
        <cfvo type="num" val="65"/>
        <cfvo type="num" val="100"/>
        <color rgb="FFF8696B"/>
        <color theme="9" tint="0.79998168889431442"/>
        <color rgb="FF63BE7B"/>
      </colorScale>
    </cfRule>
  </conditionalFormatting>
  <pageMargins left="0.7" right="0.7" top="0.75" bottom="0.75" header="0.3" footer="0.3"/>
  <pageSetup paperSize="9" orientation="portrait" verticalDpi="0" r:id="rId1"/>
  <ignoredErrors>
    <ignoredError sqref="D10:D11" calculatedColumn="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9073-29B5-4D6B-B56D-35FFD8202A1A}">
  <sheetPr codeName="Feuil7">
    <tabColor theme="5" tint="0.39997558519241921"/>
  </sheetPr>
  <dimension ref="A1:A14"/>
  <sheetViews>
    <sheetView workbookViewId="0">
      <selection activeCell="H22" sqref="H22"/>
    </sheetView>
  </sheetViews>
  <sheetFormatPr baseColWidth="10" defaultColWidth="9.109375" defaultRowHeight="14.4" x14ac:dyDescent="0.3"/>
  <sheetData>
    <row r="1" spans="1:1" x14ac:dyDescent="0.3">
      <c r="A1" t="s">
        <v>1</v>
      </c>
    </row>
    <row r="2" spans="1:1" x14ac:dyDescent="0.3">
      <c r="A2" s="11" t="s">
        <v>132</v>
      </c>
    </row>
    <row r="3" spans="1:1" x14ac:dyDescent="0.3">
      <c r="A3" t="s">
        <v>133</v>
      </c>
    </row>
    <row r="4" spans="1:1" x14ac:dyDescent="0.3">
      <c r="A4" s="11" t="s">
        <v>134</v>
      </c>
    </row>
    <row r="5" spans="1:1" x14ac:dyDescent="0.3">
      <c r="A5" s="11" t="s">
        <v>135</v>
      </c>
    </row>
    <row r="6" spans="1:1" x14ac:dyDescent="0.3">
      <c r="A6" t="s">
        <v>136</v>
      </c>
    </row>
    <row r="7" spans="1:1" x14ac:dyDescent="0.3">
      <c r="A7" s="11" t="s">
        <v>141</v>
      </c>
    </row>
    <row r="9" spans="1:1" x14ac:dyDescent="0.3">
      <c r="A9" t="s">
        <v>2</v>
      </c>
    </row>
    <row r="10" spans="1:1" x14ac:dyDescent="0.3">
      <c r="A10">
        <v>1</v>
      </c>
    </row>
    <row r="11" spans="1:1" x14ac:dyDescent="0.3">
      <c r="A11">
        <v>2</v>
      </c>
    </row>
    <row r="12" spans="1:1" x14ac:dyDescent="0.3">
      <c r="A12">
        <v>4</v>
      </c>
    </row>
    <row r="13" spans="1:1" x14ac:dyDescent="0.3">
      <c r="A13">
        <v>5</v>
      </c>
    </row>
    <row r="14" spans="1:1" x14ac:dyDescent="0.3">
      <c r="A14">
        <v>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955A-93B0-4AB3-9142-71E76F43D1F5}">
  <sheetPr codeName="Feuil6">
    <tabColor theme="5" tint="0.39997558519241921"/>
  </sheetPr>
  <dimension ref="A2:D19"/>
  <sheetViews>
    <sheetView workbookViewId="0">
      <selection activeCell="C13" sqref="C13"/>
    </sheetView>
  </sheetViews>
  <sheetFormatPr baseColWidth="10" defaultColWidth="9.109375" defaultRowHeight="14.4" x14ac:dyDescent="0.3"/>
  <cols>
    <col min="1" max="1" width="26.5546875" bestFit="1" customWidth="1"/>
    <col min="3" max="3" width="133" customWidth="1"/>
  </cols>
  <sheetData>
    <row r="2" spans="1:4" x14ac:dyDescent="0.3">
      <c r="A2" s="2" t="s">
        <v>194</v>
      </c>
    </row>
    <row r="3" spans="1:4" x14ac:dyDescent="0.3">
      <c r="A3" s="1" t="s">
        <v>170</v>
      </c>
      <c r="B3">
        <v>3</v>
      </c>
      <c r="C3" s="4">
        <f>AVERAGE('Test ODD'!E6:E8)</f>
        <v>3</v>
      </c>
      <c r="D3" s="4"/>
    </row>
    <row r="4" spans="1:4" x14ac:dyDescent="0.3">
      <c r="A4" s="1" t="s">
        <v>182</v>
      </c>
      <c r="B4">
        <v>3</v>
      </c>
      <c r="C4" s="4">
        <f>AVERAGE('Test ODD'!E10:E12)</f>
        <v>3</v>
      </c>
      <c r="D4" s="4"/>
    </row>
    <row r="5" spans="1:4" x14ac:dyDescent="0.3">
      <c r="A5" s="1" t="s">
        <v>183</v>
      </c>
      <c r="B5">
        <v>3</v>
      </c>
      <c r="C5">
        <f>AVERAGE('Test ODD'!E14:E19)</f>
        <v>3</v>
      </c>
    </row>
    <row r="6" spans="1:4" x14ac:dyDescent="0.3">
      <c r="A6" s="1" t="s">
        <v>160</v>
      </c>
      <c r="B6">
        <v>3</v>
      </c>
      <c r="C6">
        <f>AVERAGE('Test ODD'!E21:E24)</f>
        <v>3</v>
      </c>
    </row>
    <row r="7" spans="1:4" x14ac:dyDescent="0.3">
      <c r="A7" s="1" t="s">
        <v>184</v>
      </c>
      <c r="B7">
        <v>3</v>
      </c>
      <c r="C7">
        <f>AVERAGE('Test ODD'!E26:E28)</f>
        <v>3</v>
      </c>
    </row>
    <row r="8" spans="1:4" x14ac:dyDescent="0.3">
      <c r="A8" s="1" t="s">
        <v>185</v>
      </c>
      <c r="B8">
        <v>3</v>
      </c>
      <c r="C8">
        <f>AVERAGE('Test ODD'!E30:E32)</f>
        <v>3</v>
      </c>
    </row>
    <row r="9" spans="1:4" x14ac:dyDescent="0.3">
      <c r="A9" s="1" t="s">
        <v>186</v>
      </c>
      <c r="B9">
        <v>3</v>
      </c>
      <c r="C9">
        <f>AVERAGE('Test ODD'!E34:E36)</f>
        <v>3</v>
      </c>
    </row>
    <row r="10" spans="1:4" x14ac:dyDescent="0.3">
      <c r="A10" s="1" t="s">
        <v>159</v>
      </c>
      <c r="B10">
        <v>3</v>
      </c>
      <c r="C10">
        <f>AVERAGE('Test ODD'!E38:E41)</f>
        <v>3</v>
      </c>
    </row>
    <row r="11" spans="1:4" x14ac:dyDescent="0.3">
      <c r="A11" s="1" t="s">
        <v>187</v>
      </c>
      <c r="B11">
        <v>3</v>
      </c>
      <c r="C11">
        <f>AVERAGE('Test ODD'!E43:E46)</f>
        <v>3</v>
      </c>
    </row>
    <row r="12" spans="1:4" x14ac:dyDescent="0.3">
      <c r="A12" s="1" t="s">
        <v>172</v>
      </c>
      <c r="B12">
        <v>3</v>
      </c>
      <c r="C12">
        <f>AVERAGE('Test ODD'!E48:E51)</f>
        <v>3</v>
      </c>
    </row>
    <row r="13" spans="1:4" x14ac:dyDescent="0.3">
      <c r="A13" s="1" t="s">
        <v>188</v>
      </c>
      <c r="B13">
        <v>3</v>
      </c>
      <c r="C13">
        <f>AVERAGE('Test ODD'!E53:E58)</f>
        <v>3</v>
      </c>
    </row>
    <row r="14" spans="1:4" x14ac:dyDescent="0.3">
      <c r="A14" s="1" t="s">
        <v>189</v>
      </c>
      <c r="B14">
        <v>3</v>
      </c>
      <c r="C14">
        <f>AVERAGE('Test ODD'!E60:E64)</f>
        <v>3</v>
      </c>
    </row>
    <row r="15" spans="1:4" x14ac:dyDescent="0.3">
      <c r="A15" s="1" t="s">
        <v>190</v>
      </c>
      <c r="B15">
        <v>3</v>
      </c>
      <c r="C15">
        <f>AVERAGE('Test ODD'!E66:E68)</f>
        <v>3</v>
      </c>
    </row>
    <row r="16" spans="1:4" x14ac:dyDescent="0.3">
      <c r="A16" s="1" t="s">
        <v>191</v>
      </c>
      <c r="B16">
        <v>3</v>
      </c>
      <c r="C16">
        <f>AVERAGE('Test ODD'!E70)</f>
        <v>3</v>
      </c>
    </row>
    <row r="17" spans="1:3" x14ac:dyDescent="0.3">
      <c r="A17" s="1" t="s">
        <v>192</v>
      </c>
      <c r="B17">
        <v>3</v>
      </c>
      <c r="C17">
        <f>AVERAGE('Test ODD'!E72:E73)</f>
        <v>3</v>
      </c>
    </row>
    <row r="18" spans="1:3" x14ac:dyDescent="0.3">
      <c r="A18" s="1" t="s">
        <v>193</v>
      </c>
      <c r="B18">
        <v>3</v>
      </c>
      <c r="C18">
        <f>AVERAGE('Test ODD'!E75:E78)</f>
        <v>3</v>
      </c>
    </row>
    <row r="19" spans="1:3" x14ac:dyDescent="0.3">
      <c r="A19" s="1" t="s">
        <v>174</v>
      </c>
      <c r="B19">
        <v>3</v>
      </c>
      <c r="C19">
        <f>AVERAGE('Test ODD'!E80:E84)</f>
        <v>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297C-5D4B-48BE-8D9D-F2AF2CE0A758}">
  <sheetPr codeName="Feuil8">
    <tabColor theme="5" tint="0.39997558519241921"/>
  </sheetPr>
  <dimension ref="A2:B6"/>
  <sheetViews>
    <sheetView workbookViewId="0">
      <selection activeCell="A7" sqref="A7"/>
    </sheetView>
  </sheetViews>
  <sheetFormatPr baseColWidth="10" defaultColWidth="9.109375" defaultRowHeight="14.4" x14ac:dyDescent="0.3"/>
  <cols>
    <col min="1" max="1" width="11" bestFit="1" customWidth="1"/>
    <col min="2" max="2" width="9.44140625" bestFit="1" customWidth="1"/>
    <col min="5" max="5" width="11.6640625" bestFit="1" customWidth="1"/>
  </cols>
  <sheetData>
    <row r="2" spans="1:2" x14ac:dyDescent="0.3">
      <c r="A2" t="s">
        <v>195</v>
      </c>
      <c r="B2" s="4">
        <f>AVERAGE('Test ODD'!F6:F8,'Test ODD'!F10:F12,'Test ODD'!F14:F19,'Test ODD'!F21:F24,'Test ODD'!F26:F28)</f>
        <v>3</v>
      </c>
    </row>
    <row r="3" spans="1:2" x14ac:dyDescent="0.3">
      <c r="A3" t="s">
        <v>196</v>
      </c>
      <c r="B3" s="4">
        <f>AVERAGE('Test ODD'!F34:F36,'Test ODD'!F38:F41,'Test ODD'!F43:F46,'Test ODD'!F48:F51,'Test ODD'!F53:F58)</f>
        <v>3</v>
      </c>
    </row>
    <row r="4" spans="1:2" x14ac:dyDescent="0.3">
      <c r="A4" t="s">
        <v>197</v>
      </c>
      <c r="B4" s="4">
        <f>AVERAGE('Test ODD'!F30:F32,'Test ODD'!F60:F64,'Test ODD'!F66:F68,'Test ODD'!F70:F70,'Test ODD'!F72:F73)</f>
        <v>3</v>
      </c>
    </row>
    <row r="5" spans="1:2" x14ac:dyDescent="0.3">
      <c r="A5" t="s">
        <v>198</v>
      </c>
      <c r="B5" s="4">
        <f>AVERAGE('Test ODD'!E75:E78)</f>
        <v>3</v>
      </c>
    </row>
    <row r="6" spans="1:2" x14ac:dyDescent="0.3">
      <c r="A6" t="s">
        <v>200</v>
      </c>
      <c r="B6" s="4">
        <f>AVERAGE('Test ODD'!E80:E84)</f>
        <v>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981907C5BD2C4E9FEA6DD061AA5FEA" ma:contentTypeVersion="21" ma:contentTypeDescription="Een nieuw document maken." ma:contentTypeScope="" ma:versionID="1105d04dca94f9f6baec0e029766ead6">
  <xsd:schema xmlns:xsd="http://www.w3.org/2001/XMLSchema" xmlns:xs="http://www.w3.org/2001/XMLSchema" xmlns:p="http://schemas.microsoft.com/office/2006/metadata/properties" xmlns:ns2="c8ac010d-6d17-47fa-a90c-275caea2cd4b" xmlns:ns3="12595aa8-730c-4d80-9849-ce69feb01600" targetNamespace="http://schemas.microsoft.com/office/2006/metadata/properties" ma:root="true" ma:fieldsID="5f13dd2e7ff779c776281dc5ce2c7054" ns2:_="" ns3:_="">
    <xsd:import namespace="c8ac010d-6d17-47fa-a90c-275caea2cd4b"/>
    <xsd:import namespace="12595aa8-730c-4d80-9849-ce69feb0160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_dlc_DocId" minOccurs="0"/>
                <xsd:element ref="ns2:_dlc_DocIdUrl" minOccurs="0"/>
                <xsd:element ref="ns2:_dlc_DocIdPersistId"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ac010d-6d17-47fa-a90c-275caea2cd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dlc_DocId" ma:index="14" nillable="true" ma:displayName="Waarde van de document-id" ma:description="De waarde van de document-id die aan dit item is toegewezen." ma:internalName="_dlc_DocId" ma:readOnly="false">
      <xsd:simpleType>
        <xsd:restriction base="dms:Text"/>
      </xsd:simpleType>
    </xsd:element>
    <xsd:element name="_dlc_DocIdUrl" ma:index="15" nillable="true" ma:displayName="Document-id" ma:description="Permanente koppeling naar dit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false">
      <xsd:simpleType>
        <xsd:restriction base="dms:Boolea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40874bb-005b-4a26-b085-598c00416eb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595aa8-730c-4d80-9849-ce69feb01600"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5eebf2a1-02e7-4d24-9bd8-506da177085b}" ma:internalName="TaxCatchAll" ma:showField="CatchAllData" ma:web="12595aa8-730c-4d80-9849-ce69feb016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2595aa8-730c-4d80-9849-ce69feb01600" xsi:nil="true"/>
    <lcf76f155ced4ddcb4097134ff3c332f xmlns="c8ac010d-6d17-47fa-a90c-275caea2cd4b">
      <Terms xmlns="http://schemas.microsoft.com/office/infopath/2007/PartnerControls"/>
    </lcf76f155ced4ddcb4097134ff3c332f>
    <_dlc_DocIdUrl xmlns="c8ac010d-6d17-47fa-a90c-275caea2cd4b">
      <Url xsi:nil="true"/>
      <Description xsi:nil="true"/>
    </_dlc_DocIdUrl>
    <_dlc_DocIdPersistId xmlns="c8ac010d-6d17-47fa-a90c-275caea2cd4b" xsi:nil="true"/>
    <_dlc_DocId xmlns="c8ac010d-6d17-47fa-a90c-275caea2cd4b" xsi:nil="true"/>
  </documentManagement>
</p:properties>
</file>

<file path=customXml/itemProps1.xml><?xml version="1.0" encoding="utf-8"?>
<ds:datastoreItem xmlns:ds="http://schemas.openxmlformats.org/officeDocument/2006/customXml" ds:itemID="{2F4FAB11-38A4-430A-8473-4CA65962A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ac010d-6d17-47fa-a90c-275caea2cd4b"/>
    <ds:schemaRef ds:uri="12595aa8-730c-4d80-9849-ce69feb01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8D4229-E303-44EC-8D38-07EA6268E64D}">
  <ds:schemaRefs>
    <ds:schemaRef ds:uri="http://schemas.microsoft.com/sharepoint/v3/contenttype/forms"/>
  </ds:schemaRefs>
</ds:datastoreItem>
</file>

<file path=customXml/itemProps3.xml><?xml version="1.0" encoding="utf-8"?>
<ds:datastoreItem xmlns:ds="http://schemas.openxmlformats.org/officeDocument/2006/customXml" ds:itemID="{936A3098-CA1E-4638-BAE7-F979948C9673}">
  <ds:schemaRefs>
    <ds:schemaRef ds:uri="http://schemas.microsoft.com/office/2006/metadata/properties"/>
    <ds:schemaRef ds:uri="http://schemas.microsoft.com/office/infopath/2007/PartnerControls"/>
    <ds:schemaRef ds:uri="12595aa8-730c-4d80-9849-ce69feb01600"/>
    <ds:schemaRef ds:uri="c8ac010d-6d17-47fa-a90c-275caea2cd4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Guide d'utilisation</vt:lpstr>
      <vt:lpstr>Test ODD</vt:lpstr>
      <vt:lpstr>Lexique</vt:lpstr>
      <vt:lpstr>Résultats</vt:lpstr>
      <vt:lpstr>Listes</vt:lpstr>
      <vt:lpstr>Résultats intermédiaires (ODD)</vt:lpstr>
      <vt:lpstr>5 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 Ramont</dc:creator>
  <cp:keywords/>
  <dc:description/>
  <cp:lastModifiedBy>Marie-Valentine Maquet</cp:lastModifiedBy>
  <cp:revision/>
  <dcterms:created xsi:type="dcterms:W3CDTF">2022-04-11T14:58:53Z</dcterms:created>
  <dcterms:modified xsi:type="dcterms:W3CDTF">2023-09-22T10:27:23Z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0x01010066981907C5BD2C4E9FEA6DD061AA5FEA</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2022-12-23T13:31:42Z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8dd75261-5fdf-4960-9e3b-436ece436f5d</vt:lpwstr>
  </property>
  <property fmtid="{D5CDD505-2E9C-101B-9397-08002B2CF9AE}" pid="10" name="MSIP_Label_97a477d1-147d-4e34-b5e3-7b26d2f44870_ContentBits">
    <vt:lpwstr>0</vt:lpwstr>
  </property>
</Properties>
</file>